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esktop\2023-2024 PROPOSALS\"/>
    </mc:Choice>
  </mc:AlternateContent>
  <bookViews>
    <workbookView xWindow="0" yWindow="0" windowWidth="28800" windowHeight="12300"/>
  </bookViews>
  <sheets>
    <sheet name="Durham C - Sem 1" sheetId="2" r:id="rId1"/>
    <sheet name="Durham C - Sem 2" sheetId="1" r:id="rId2"/>
    <sheet name="Fleming C - Sem 1" sheetId="3" r:id="rId3"/>
    <sheet name="Fleming C - Sem 2" sheetId="5" r:id="rId4"/>
    <sheet name="Loyalist C - Sem 1" sheetId="4" r:id="rId5"/>
    <sheet name="Loyalist C - Sem 2" sheetId="6" r:id="rId6"/>
  </sheets>
  <externalReferences>
    <externalReference r:id="rId7"/>
    <externalReference r:id="rId8"/>
  </externalReferences>
  <definedNames>
    <definedName name="_xlnm._FilterDatabase" localSheetId="0" hidden="1">'Durham C - Sem 1'!$E$1:$E$55</definedName>
    <definedName name="_xlnm._FilterDatabase" localSheetId="1" hidden="1">'Durham C - Sem 2'!$A$1:$H$25</definedName>
    <definedName name="_xlnm._FilterDatabase" localSheetId="2" hidden="1">'Fleming C - Sem 1'!$E$1:$E$45</definedName>
    <definedName name="_xlnm._FilterDatabase" localSheetId="3" hidden="1">'Fleming C - Sem 2'!$E$1:$E$60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H8" i="6"/>
  <c r="BZ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H6" i="6"/>
  <c r="BZ5" i="6"/>
  <c r="AZ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H7" i="4"/>
  <c r="AZ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H4" i="4"/>
  <c r="BZ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BC61" i="5"/>
  <c r="BD61" i="5"/>
  <c r="BE61" i="5"/>
  <c r="BF61" i="5"/>
  <c r="BG61" i="5"/>
  <c r="BH61" i="5"/>
  <c r="BI61" i="5"/>
  <c r="BJ61" i="5"/>
  <c r="BK61" i="5"/>
  <c r="BL61" i="5"/>
  <c r="BM61" i="5"/>
  <c r="BN61" i="5"/>
  <c r="BO61" i="5"/>
  <c r="BP61" i="5"/>
  <c r="BQ61" i="5"/>
  <c r="BR61" i="5"/>
  <c r="BS61" i="5"/>
  <c r="BT61" i="5"/>
  <c r="BU61" i="5"/>
  <c r="BV61" i="5"/>
  <c r="BW61" i="5"/>
  <c r="BX61" i="5"/>
  <c r="BY61" i="5"/>
  <c r="H61" i="5"/>
  <c r="BZ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BE58" i="5"/>
  <c r="BF58" i="5"/>
  <c r="BG58" i="5"/>
  <c r="BH58" i="5"/>
  <c r="BI58" i="5"/>
  <c r="BJ58" i="5"/>
  <c r="BK58" i="5"/>
  <c r="BL58" i="5"/>
  <c r="BM58" i="5"/>
  <c r="BN58" i="5"/>
  <c r="BO58" i="5"/>
  <c r="BP58" i="5"/>
  <c r="BQ58" i="5"/>
  <c r="BR58" i="5"/>
  <c r="BS58" i="5"/>
  <c r="BT58" i="5"/>
  <c r="BU58" i="5"/>
  <c r="BV58" i="5"/>
  <c r="BW58" i="5"/>
  <c r="BX58" i="5"/>
  <c r="BY58" i="5"/>
  <c r="H58" i="5"/>
  <c r="BZ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I43" i="5"/>
  <c r="BJ43" i="5"/>
  <c r="BK43" i="5"/>
  <c r="BL43" i="5"/>
  <c r="BM43" i="5"/>
  <c r="BN43" i="5"/>
  <c r="BO43" i="5"/>
  <c r="BP43" i="5"/>
  <c r="BQ43" i="5"/>
  <c r="BR43" i="5"/>
  <c r="BS43" i="5"/>
  <c r="BT43" i="5"/>
  <c r="BU43" i="5"/>
  <c r="BV43" i="5"/>
  <c r="BW43" i="5"/>
  <c r="BX43" i="5"/>
  <c r="BY43" i="5"/>
  <c r="H43" i="5"/>
  <c r="BZ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BN32" i="5"/>
  <c r="BO32" i="5"/>
  <c r="BP32" i="5"/>
  <c r="BQ32" i="5"/>
  <c r="BR32" i="5"/>
  <c r="BS32" i="5"/>
  <c r="BT32" i="5"/>
  <c r="BU32" i="5"/>
  <c r="BV32" i="5"/>
  <c r="BW32" i="5"/>
  <c r="BX32" i="5"/>
  <c r="BY32" i="5"/>
  <c r="H32" i="5"/>
  <c r="BZ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H11" i="5"/>
  <c r="BZ31" i="5"/>
  <c r="AW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H46" i="3"/>
  <c r="AW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H36" i="3"/>
  <c r="AW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H25" i="3"/>
  <c r="AW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H9" i="3"/>
  <c r="BZ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H84" i="1"/>
  <c r="BZ82" i="1"/>
  <c r="H82" i="1"/>
  <c r="BY82" i="1"/>
  <c r="BX82" i="1"/>
  <c r="BZ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H68" i="1"/>
  <c r="BZ58" i="1"/>
  <c r="H58" i="1"/>
  <c r="BY58" i="1"/>
  <c r="BX58" i="1"/>
  <c r="BZ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H26" i="1"/>
  <c r="AW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H56" i="2"/>
  <c r="AW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H50" i="2"/>
  <c r="AW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H41" i="2"/>
  <c r="AW19" i="2"/>
  <c r="H19" i="2"/>
  <c r="AV19" i="2"/>
  <c r="AU19" i="2"/>
  <c r="BZ67" i="1"/>
  <c r="BZ20" i="1"/>
  <c r="BZ54" i="1"/>
  <c r="BZ53" i="1"/>
  <c r="AU5" i="6" l="1"/>
  <c r="AO5" i="6"/>
  <c r="AN5" i="6"/>
  <c r="AM5" i="6"/>
  <c r="AL5" i="6"/>
  <c r="BY7" i="6"/>
  <c r="BT7" i="6"/>
  <c r="BR7" i="6"/>
  <c r="AO7" i="6"/>
  <c r="AN7" i="6"/>
  <c r="AM7" i="6"/>
  <c r="AL7" i="6"/>
  <c r="AU4" i="6"/>
  <c r="BY4" i="6" s="1"/>
  <c r="AO4" i="6"/>
  <c r="AN4" i="6"/>
  <c r="AM4" i="6"/>
  <c r="AL4" i="6"/>
  <c r="AU3" i="6"/>
  <c r="AO3" i="6"/>
  <c r="AN3" i="6"/>
  <c r="AM3" i="6"/>
  <c r="AL3" i="6"/>
  <c r="BY2" i="6"/>
  <c r="BT2" i="6"/>
  <c r="BR2" i="6"/>
  <c r="AO2" i="6"/>
  <c r="AN2" i="6"/>
  <c r="AM2" i="6"/>
  <c r="AL2" i="6"/>
  <c r="AT3" i="6" l="1"/>
  <c r="BZ3" i="6" s="1"/>
  <c r="AT4" i="6"/>
  <c r="BZ4" i="6" s="1"/>
  <c r="BR3" i="6"/>
  <c r="BR5" i="6"/>
  <c r="BT5" i="6"/>
  <c r="BY3" i="6"/>
  <c r="AT2" i="6"/>
  <c r="BX2" i="6" s="1"/>
  <c r="AT5" i="6"/>
  <c r="AT7" i="6"/>
  <c r="BT3" i="6"/>
  <c r="BR4" i="6"/>
  <c r="BT4" i="6"/>
  <c r="BX7" i="6" l="1"/>
  <c r="BZ7" i="6"/>
  <c r="BX3" i="6"/>
  <c r="BX4" i="6"/>
  <c r="BZ2" i="6"/>
  <c r="AU31" i="5"/>
  <c r="AO31" i="5"/>
  <c r="AN31" i="5"/>
  <c r="AM31" i="5"/>
  <c r="AL31" i="5"/>
  <c r="AU30" i="5"/>
  <c r="CB59" i="5" s="1"/>
  <c r="AO30" i="5"/>
  <c r="AN30" i="5"/>
  <c r="AM30" i="5"/>
  <c r="AL30" i="5"/>
  <c r="AU57" i="5"/>
  <c r="BY57" i="5" s="1"/>
  <c r="AO57" i="5"/>
  <c r="AN57" i="5"/>
  <c r="AM57" i="5"/>
  <c r="AL57" i="5"/>
  <c r="AU56" i="5"/>
  <c r="BT56" i="5" s="1"/>
  <c r="AO56" i="5"/>
  <c r="AN56" i="5"/>
  <c r="AM56" i="5"/>
  <c r="AL56" i="5"/>
  <c r="AU55" i="5"/>
  <c r="CC55" i="5" s="1"/>
  <c r="AO55" i="5"/>
  <c r="AN55" i="5"/>
  <c r="AM55" i="5"/>
  <c r="AL55" i="5"/>
  <c r="AU54" i="5"/>
  <c r="AO54" i="5"/>
  <c r="AN54" i="5"/>
  <c r="AM54" i="5"/>
  <c r="AL54" i="5"/>
  <c r="AU42" i="5"/>
  <c r="BY42" i="5" s="1"/>
  <c r="AO42" i="5"/>
  <c r="AN42" i="5"/>
  <c r="AM42" i="5"/>
  <c r="AL42" i="5"/>
  <c r="AU41" i="5"/>
  <c r="BT41" i="5" s="1"/>
  <c r="AO41" i="5"/>
  <c r="AN41" i="5"/>
  <c r="AM41" i="5"/>
  <c r="AL41" i="5"/>
  <c r="AU40" i="5"/>
  <c r="CC51" i="5" s="1"/>
  <c r="AO40" i="5"/>
  <c r="AN40" i="5"/>
  <c r="AM40" i="5"/>
  <c r="AL40" i="5"/>
  <c r="AU39" i="5"/>
  <c r="AO39" i="5"/>
  <c r="AN39" i="5"/>
  <c r="AM39" i="5"/>
  <c r="AL39" i="5"/>
  <c r="AU29" i="5"/>
  <c r="BY29" i="5" s="1"/>
  <c r="AO29" i="5"/>
  <c r="AN29" i="5"/>
  <c r="AM29" i="5"/>
  <c r="AL29" i="5"/>
  <c r="AU10" i="5"/>
  <c r="CC48" i="5" s="1"/>
  <c r="AO10" i="5"/>
  <c r="AN10" i="5"/>
  <c r="AM10" i="5"/>
  <c r="AL10" i="5"/>
  <c r="AU28" i="5"/>
  <c r="AO28" i="5"/>
  <c r="AN28" i="5"/>
  <c r="AM28" i="5"/>
  <c r="AL28" i="5"/>
  <c r="AU27" i="5"/>
  <c r="BY27" i="5" s="1"/>
  <c r="AO27" i="5"/>
  <c r="AN27" i="5"/>
  <c r="AM27" i="5"/>
  <c r="AL27" i="5"/>
  <c r="AU26" i="5"/>
  <c r="BY26" i="5" s="1"/>
  <c r="AO26" i="5"/>
  <c r="AN26" i="5"/>
  <c r="AM26" i="5"/>
  <c r="AL26" i="5"/>
  <c r="AU9" i="5"/>
  <c r="BY9" i="5" s="1"/>
  <c r="AO9" i="5"/>
  <c r="AN9" i="5"/>
  <c r="AM9" i="5"/>
  <c r="AL9" i="5"/>
  <c r="AU53" i="5"/>
  <c r="CC42" i="5" s="1"/>
  <c r="AO53" i="5"/>
  <c r="AN53" i="5"/>
  <c r="AM53" i="5"/>
  <c r="AL53" i="5"/>
  <c r="AU38" i="5"/>
  <c r="CB41" i="5" s="1"/>
  <c r="AO38" i="5"/>
  <c r="AN38" i="5"/>
  <c r="AM38" i="5"/>
  <c r="AL38" i="5"/>
  <c r="AU25" i="5"/>
  <c r="AO25" i="5"/>
  <c r="AN25" i="5"/>
  <c r="AM25" i="5"/>
  <c r="AL25" i="5"/>
  <c r="AU8" i="5"/>
  <c r="BT8" i="5" s="1"/>
  <c r="AO8" i="5"/>
  <c r="AN8" i="5"/>
  <c r="AM8" i="5"/>
  <c r="AL8" i="5"/>
  <c r="AU52" i="5"/>
  <c r="BY52" i="5" s="1"/>
  <c r="AO52" i="5"/>
  <c r="AN52" i="5"/>
  <c r="AM52" i="5"/>
  <c r="AL52" i="5"/>
  <c r="AU24" i="5"/>
  <c r="AO24" i="5"/>
  <c r="AN24" i="5"/>
  <c r="AM24" i="5"/>
  <c r="AL24" i="5"/>
  <c r="AU23" i="5"/>
  <c r="AO23" i="5"/>
  <c r="AN23" i="5"/>
  <c r="AM23" i="5"/>
  <c r="AL23" i="5"/>
  <c r="AU51" i="5"/>
  <c r="AO51" i="5"/>
  <c r="AN51" i="5"/>
  <c r="AM51" i="5"/>
  <c r="AL51" i="5"/>
  <c r="AU50" i="5"/>
  <c r="BY50" i="5" s="1"/>
  <c r="AO50" i="5"/>
  <c r="AN50" i="5"/>
  <c r="AM50" i="5"/>
  <c r="AL50" i="5"/>
  <c r="AU49" i="5"/>
  <c r="CC33" i="5" s="1"/>
  <c r="AO49" i="5"/>
  <c r="AN49" i="5"/>
  <c r="AM49" i="5"/>
  <c r="AL49" i="5"/>
  <c r="AU37" i="5"/>
  <c r="AO37" i="5"/>
  <c r="AN37" i="5"/>
  <c r="AM37" i="5"/>
  <c r="AL37" i="5"/>
  <c r="AU60" i="5"/>
  <c r="BY60" i="5" s="1"/>
  <c r="AO60" i="5"/>
  <c r="AN60" i="5"/>
  <c r="AM60" i="5"/>
  <c r="AL60" i="5"/>
  <c r="AU48" i="5"/>
  <c r="BY48" i="5" s="1"/>
  <c r="AO48" i="5"/>
  <c r="AN48" i="5"/>
  <c r="AM48" i="5"/>
  <c r="AL48" i="5"/>
  <c r="AU22" i="5"/>
  <c r="CC28" i="5" s="1"/>
  <c r="AO22" i="5"/>
  <c r="AN22" i="5"/>
  <c r="AM22" i="5"/>
  <c r="AL22" i="5"/>
  <c r="AU21" i="5"/>
  <c r="CC27" i="5" s="1"/>
  <c r="AO21" i="5"/>
  <c r="AN21" i="5"/>
  <c r="AM21" i="5"/>
  <c r="AL21" i="5"/>
  <c r="AU47" i="5"/>
  <c r="BY47" i="5" s="1"/>
  <c r="AO47" i="5"/>
  <c r="AN47" i="5"/>
  <c r="AM47" i="5"/>
  <c r="AL47" i="5"/>
  <c r="AU20" i="5"/>
  <c r="BY20" i="5" s="1"/>
  <c r="AO20" i="5"/>
  <c r="AN20" i="5"/>
  <c r="AM20" i="5"/>
  <c r="AL20" i="5"/>
  <c r="AU19" i="5"/>
  <c r="CC24" i="5" s="1"/>
  <c r="AO19" i="5"/>
  <c r="AN19" i="5"/>
  <c r="AM19" i="5"/>
  <c r="AL19" i="5"/>
  <c r="AU18" i="5"/>
  <c r="CC23" i="5" s="1"/>
  <c r="AO18" i="5"/>
  <c r="AN18" i="5"/>
  <c r="AM18" i="5"/>
  <c r="AL18" i="5"/>
  <c r="AU7" i="5"/>
  <c r="BY7" i="5" s="1"/>
  <c r="AO7" i="5"/>
  <c r="AN7" i="5"/>
  <c r="AM7" i="5"/>
  <c r="AL7" i="5"/>
  <c r="AU6" i="5"/>
  <c r="BY6" i="5" s="1"/>
  <c r="AO6" i="5"/>
  <c r="AN6" i="5"/>
  <c r="AM6" i="5"/>
  <c r="AL6" i="5"/>
  <c r="AU46" i="5"/>
  <c r="AO46" i="5"/>
  <c r="AN46" i="5"/>
  <c r="AM46" i="5"/>
  <c r="AL46" i="5"/>
  <c r="AU45" i="5"/>
  <c r="AO45" i="5"/>
  <c r="AN45" i="5"/>
  <c r="AM45" i="5"/>
  <c r="AL45" i="5"/>
  <c r="AU36" i="5"/>
  <c r="BY36" i="5" s="1"/>
  <c r="AO36" i="5"/>
  <c r="AN36" i="5"/>
  <c r="AM36" i="5"/>
  <c r="AL36" i="5"/>
  <c r="AU17" i="5"/>
  <c r="BY17" i="5" s="1"/>
  <c r="AO17" i="5"/>
  <c r="AN17" i="5"/>
  <c r="AM17" i="5"/>
  <c r="AL17" i="5"/>
  <c r="AU5" i="5"/>
  <c r="CC16" i="5" s="1"/>
  <c r="AO5" i="5"/>
  <c r="AN5" i="5"/>
  <c r="AM5" i="5"/>
  <c r="AL5" i="5"/>
  <c r="AU44" i="5"/>
  <c r="AO44" i="5"/>
  <c r="AN44" i="5"/>
  <c r="AM44" i="5"/>
  <c r="AL44" i="5"/>
  <c r="AU35" i="5"/>
  <c r="BY35" i="5" s="1"/>
  <c r="AO35" i="5"/>
  <c r="AN35" i="5"/>
  <c r="AM35" i="5"/>
  <c r="AL35" i="5"/>
  <c r="AU16" i="5"/>
  <c r="BY16" i="5" s="1"/>
  <c r="AO16" i="5"/>
  <c r="AN16" i="5"/>
  <c r="AM16" i="5"/>
  <c r="AL16" i="5"/>
  <c r="AU59" i="5"/>
  <c r="AO59" i="5"/>
  <c r="AN59" i="5"/>
  <c r="AM59" i="5"/>
  <c r="AL59" i="5"/>
  <c r="AU34" i="5"/>
  <c r="AO34" i="5"/>
  <c r="AN34" i="5"/>
  <c r="AM34" i="5"/>
  <c r="AL34" i="5"/>
  <c r="AU15" i="5"/>
  <c r="BY15" i="5" s="1"/>
  <c r="AO15" i="5"/>
  <c r="AN15" i="5"/>
  <c r="AM15" i="5"/>
  <c r="AL15" i="5"/>
  <c r="AU14" i="5"/>
  <c r="BY14" i="5" s="1"/>
  <c r="AO14" i="5"/>
  <c r="AN14" i="5"/>
  <c r="AM14" i="5"/>
  <c r="AL14" i="5"/>
  <c r="AU13" i="5"/>
  <c r="AO13" i="5"/>
  <c r="AN13" i="5"/>
  <c r="AM13" i="5"/>
  <c r="AL13" i="5"/>
  <c r="AU4" i="5"/>
  <c r="CC6" i="5" s="1"/>
  <c r="AO4" i="5"/>
  <c r="AN4" i="5"/>
  <c r="AM4" i="5"/>
  <c r="AL4" i="5"/>
  <c r="AU12" i="5"/>
  <c r="BY12" i="5" s="1"/>
  <c r="AO12" i="5"/>
  <c r="AN12" i="5"/>
  <c r="AM12" i="5"/>
  <c r="AL12" i="5"/>
  <c r="AU33" i="5"/>
  <c r="BY33" i="5" s="1"/>
  <c r="AO33" i="5"/>
  <c r="AN33" i="5"/>
  <c r="AM33" i="5"/>
  <c r="AL33" i="5"/>
  <c r="AU3" i="5"/>
  <c r="CC3" i="5" s="1"/>
  <c r="AO3" i="5"/>
  <c r="AN3" i="5"/>
  <c r="AM3" i="5"/>
  <c r="AL3" i="5"/>
  <c r="AU2" i="5"/>
  <c r="CC2" i="5" s="1"/>
  <c r="AO2" i="5"/>
  <c r="AN2" i="5"/>
  <c r="AM2" i="5"/>
  <c r="AL2" i="5"/>
  <c r="CC60" i="5" l="1"/>
  <c r="CC10" i="5"/>
  <c r="CC19" i="5"/>
  <c r="CC36" i="5"/>
  <c r="CC47" i="5"/>
  <c r="BT30" i="5"/>
  <c r="CC35" i="5"/>
  <c r="CC15" i="5"/>
  <c r="CC31" i="5"/>
  <c r="CB40" i="5"/>
  <c r="CC7" i="5"/>
  <c r="CC12" i="5"/>
  <c r="CC20" i="5"/>
  <c r="CC37" i="5"/>
  <c r="BT31" i="5"/>
  <c r="AT60" i="5"/>
  <c r="CA30" i="5" s="1"/>
  <c r="AT54" i="5"/>
  <c r="BZ54" i="5" s="1"/>
  <c r="AT2" i="5"/>
  <c r="AT26" i="5"/>
  <c r="CA45" i="5" s="1"/>
  <c r="AT30" i="5"/>
  <c r="BZ30" i="5" s="1"/>
  <c r="AT12" i="5"/>
  <c r="BT59" i="5"/>
  <c r="CC40" i="5"/>
  <c r="BR31" i="5"/>
  <c r="BY34" i="5"/>
  <c r="AT39" i="5"/>
  <c r="BZ39" i="5" s="1"/>
  <c r="AT36" i="5"/>
  <c r="CA18" i="5" s="1"/>
  <c r="BT10" i="5"/>
  <c r="CB26" i="5"/>
  <c r="BT15" i="5"/>
  <c r="CB3" i="5"/>
  <c r="CB9" i="5"/>
  <c r="BR2" i="5"/>
  <c r="BT19" i="5"/>
  <c r="AT47" i="5"/>
  <c r="CA26" i="5" s="1"/>
  <c r="BR24" i="5"/>
  <c r="CC41" i="5"/>
  <c r="BR26" i="5"/>
  <c r="BR36" i="5"/>
  <c r="CB24" i="5"/>
  <c r="BR60" i="5"/>
  <c r="CB37" i="5"/>
  <c r="BY25" i="5"/>
  <c r="BR12" i="5"/>
  <c r="BR45" i="5"/>
  <c r="BR7" i="5"/>
  <c r="BR18" i="5"/>
  <c r="AT34" i="5"/>
  <c r="BT35" i="5"/>
  <c r="BY44" i="5"/>
  <c r="BT7" i="5"/>
  <c r="BY18" i="5"/>
  <c r="CB42" i="5"/>
  <c r="BR3" i="5"/>
  <c r="AT15" i="5"/>
  <c r="CB14" i="5"/>
  <c r="CB22" i="5"/>
  <c r="AT42" i="5"/>
  <c r="BR44" i="5"/>
  <c r="BT3" i="5"/>
  <c r="AT18" i="5"/>
  <c r="BX18" i="5" s="1"/>
  <c r="BR47" i="5"/>
  <c r="BR21" i="5"/>
  <c r="BR37" i="5"/>
  <c r="BR51" i="5"/>
  <c r="AT52" i="5"/>
  <c r="BZ52" i="5" s="1"/>
  <c r="BY8" i="5"/>
  <c r="AT53" i="5"/>
  <c r="BZ53" i="5" s="1"/>
  <c r="BR27" i="5"/>
  <c r="BR28" i="5"/>
  <c r="CB48" i="5"/>
  <c r="AT7" i="5"/>
  <c r="CA22" i="5" s="1"/>
  <c r="BT47" i="5"/>
  <c r="BY21" i="5"/>
  <c r="BY51" i="5"/>
  <c r="CB39" i="5"/>
  <c r="BT27" i="5"/>
  <c r="BY28" i="5"/>
  <c r="AT35" i="5"/>
  <c r="CA14" i="5" s="1"/>
  <c r="AT25" i="5"/>
  <c r="AT38" i="5"/>
  <c r="BX38" i="5" s="1"/>
  <c r="CB46" i="5"/>
  <c r="BT53" i="5"/>
  <c r="BR4" i="5"/>
  <c r="BR15" i="5"/>
  <c r="BR34" i="5"/>
  <c r="CB12" i="5"/>
  <c r="AT51" i="5"/>
  <c r="CA35" i="5" s="1"/>
  <c r="AT8" i="5"/>
  <c r="CA39" i="5" s="1"/>
  <c r="AT27" i="5"/>
  <c r="CA46" i="5" s="1"/>
  <c r="AT28" i="5"/>
  <c r="AT3" i="5"/>
  <c r="CA3" i="5" s="1"/>
  <c r="AT44" i="5"/>
  <c r="AT21" i="5"/>
  <c r="BZ21" i="5" s="1"/>
  <c r="AT50" i="5"/>
  <c r="CA34" i="5" s="1"/>
  <c r="AT40" i="5"/>
  <c r="BX40" i="5" s="1"/>
  <c r="AT41" i="5"/>
  <c r="AT33" i="5"/>
  <c r="CA4" i="5" s="1"/>
  <c r="BR13" i="5"/>
  <c r="AT59" i="5"/>
  <c r="BX59" i="5" s="1"/>
  <c r="AT17" i="5"/>
  <c r="BX17" i="5" s="1"/>
  <c r="BR46" i="5"/>
  <c r="AT19" i="5"/>
  <c r="AT48" i="5"/>
  <c r="BX48" i="5" s="1"/>
  <c r="BR49" i="5"/>
  <c r="BT51" i="5"/>
  <c r="BR23" i="5"/>
  <c r="BT24" i="5"/>
  <c r="CC39" i="5"/>
  <c r="AT9" i="5"/>
  <c r="BZ9" i="5" s="1"/>
  <c r="AT10" i="5"/>
  <c r="BX10" i="5" s="1"/>
  <c r="BR54" i="5"/>
  <c r="BR55" i="5"/>
  <c r="BY56" i="5"/>
  <c r="AT31" i="5"/>
  <c r="CA60" i="5" s="1"/>
  <c r="BT46" i="5"/>
  <c r="BT49" i="5"/>
  <c r="BY23" i="5"/>
  <c r="BT54" i="5"/>
  <c r="BT55" i="5"/>
  <c r="CB56" i="5"/>
  <c r="BT12" i="5"/>
  <c r="BY4" i="5"/>
  <c r="CB7" i="5"/>
  <c r="AT16" i="5"/>
  <c r="BX16" i="5" s="1"/>
  <c r="BR5" i="5"/>
  <c r="BT36" i="5"/>
  <c r="BY45" i="5"/>
  <c r="CB20" i="5"/>
  <c r="AT20" i="5"/>
  <c r="BZ20" i="5" s="1"/>
  <c r="BR22" i="5"/>
  <c r="BT60" i="5"/>
  <c r="BY37" i="5"/>
  <c r="BY49" i="5"/>
  <c r="CB35" i="5"/>
  <c r="AT24" i="5"/>
  <c r="BZ24" i="5" s="1"/>
  <c r="BT26" i="5"/>
  <c r="AT29" i="5"/>
  <c r="BX29" i="5" s="1"/>
  <c r="CB54" i="5"/>
  <c r="BY55" i="5"/>
  <c r="BT13" i="5"/>
  <c r="CB5" i="5"/>
  <c r="AT13" i="5"/>
  <c r="BR35" i="5"/>
  <c r="BT5" i="5"/>
  <c r="CB18" i="5"/>
  <c r="AT46" i="5"/>
  <c r="BT22" i="5"/>
  <c r="CB30" i="5"/>
  <c r="AT49" i="5"/>
  <c r="CA33" i="5" s="1"/>
  <c r="CB33" i="5"/>
  <c r="AT23" i="5"/>
  <c r="BZ23" i="5" s="1"/>
  <c r="CB45" i="5"/>
  <c r="BR39" i="5"/>
  <c r="BR40" i="5"/>
  <c r="BY41" i="5"/>
  <c r="AT55" i="5"/>
  <c r="CA55" i="5" s="1"/>
  <c r="AT56" i="5"/>
  <c r="CA56" i="5" s="1"/>
  <c r="AT4" i="5"/>
  <c r="BX4" i="5" s="1"/>
  <c r="BY5" i="5"/>
  <c r="AT45" i="5"/>
  <c r="BX45" i="5" s="1"/>
  <c r="BY22" i="5"/>
  <c r="AT37" i="5"/>
  <c r="CA31" i="5" s="1"/>
  <c r="BT39" i="5"/>
  <c r="BT40" i="5"/>
  <c r="CB52" i="5"/>
  <c r="AT57" i="5"/>
  <c r="BX57" i="5" s="1"/>
  <c r="BY2" i="5"/>
  <c r="AT14" i="5"/>
  <c r="CA8" i="5" s="1"/>
  <c r="BR59" i="5"/>
  <c r="AT5" i="5"/>
  <c r="BX5" i="5" s="1"/>
  <c r="CB16" i="5"/>
  <c r="AT6" i="5"/>
  <c r="BX6" i="5" s="1"/>
  <c r="BR19" i="5"/>
  <c r="AT22" i="5"/>
  <c r="CA28" i="5" s="1"/>
  <c r="CB28" i="5"/>
  <c r="BR10" i="5"/>
  <c r="CB50" i="5"/>
  <c r="BY40" i="5"/>
  <c r="BR30" i="5"/>
  <c r="BZ38" i="5"/>
  <c r="BX3" i="5"/>
  <c r="BZ2" i="5"/>
  <c r="BX2" i="5"/>
  <c r="BX53" i="5"/>
  <c r="BZ18" i="5"/>
  <c r="BZ44" i="5"/>
  <c r="BZ41" i="5"/>
  <c r="BX41" i="5"/>
  <c r="BZ59" i="5"/>
  <c r="CA37" i="5"/>
  <c r="BZ45" i="5"/>
  <c r="BT2" i="5"/>
  <c r="BY3" i="5"/>
  <c r="CC5" i="5"/>
  <c r="BT4" i="5"/>
  <c r="BY13" i="5"/>
  <c r="CC9" i="5"/>
  <c r="BT34" i="5"/>
  <c r="BY59" i="5"/>
  <c r="CC14" i="5"/>
  <c r="BT44" i="5"/>
  <c r="CC18" i="5"/>
  <c r="BT45" i="5"/>
  <c r="BY46" i="5"/>
  <c r="CC22" i="5"/>
  <c r="BT18" i="5"/>
  <c r="BY19" i="5"/>
  <c r="CC26" i="5"/>
  <c r="BT21" i="5"/>
  <c r="CC30" i="5"/>
  <c r="BT37" i="5"/>
  <c r="BT23" i="5"/>
  <c r="BY24" i="5"/>
  <c r="CA38" i="5"/>
  <c r="BY53" i="5"/>
  <c r="CC45" i="5"/>
  <c r="CC46" i="5"/>
  <c r="BT28" i="5"/>
  <c r="BY10" i="5"/>
  <c r="CC50" i="5"/>
  <c r="CC54" i="5"/>
  <c r="CC59" i="5"/>
  <c r="CB4" i="5"/>
  <c r="CB8" i="5"/>
  <c r="CB13" i="5"/>
  <c r="CB17" i="5"/>
  <c r="CB21" i="5"/>
  <c r="CB25" i="5"/>
  <c r="CB29" i="5"/>
  <c r="CB34" i="5"/>
  <c r="CB38" i="5"/>
  <c r="CB44" i="5"/>
  <c r="CB49" i="5"/>
  <c r="CB53" i="5"/>
  <c r="CB57" i="5"/>
  <c r="CC4" i="5"/>
  <c r="BX8" i="5"/>
  <c r="CC44" i="5"/>
  <c r="CC57" i="5"/>
  <c r="BR14" i="5"/>
  <c r="BR16" i="5"/>
  <c r="BR17" i="5"/>
  <c r="BR6" i="5"/>
  <c r="BR20" i="5"/>
  <c r="BR48" i="5"/>
  <c r="BR50" i="5"/>
  <c r="BR52" i="5"/>
  <c r="BY38" i="5"/>
  <c r="BR9" i="5"/>
  <c r="BX27" i="5"/>
  <c r="BR29" i="5"/>
  <c r="BR42" i="5"/>
  <c r="BR57" i="5"/>
  <c r="CC8" i="5"/>
  <c r="CC29" i="5"/>
  <c r="CC34" i="5"/>
  <c r="CA2" i="5"/>
  <c r="BT33" i="5"/>
  <c r="BT14" i="5"/>
  <c r="BT16" i="5"/>
  <c r="BT17" i="5"/>
  <c r="BT6" i="5"/>
  <c r="CA23" i="5"/>
  <c r="BT20" i="5"/>
  <c r="BT48" i="5"/>
  <c r="BT50" i="5"/>
  <c r="BT52" i="5"/>
  <c r="BZ8" i="5"/>
  <c r="BT9" i="5"/>
  <c r="BT29" i="5"/>
  <c r="BY39" i="5"/>
  <c r="CC52" i="5"/>
  <c r="BT42" i="5"/>
  <c r="BY54" i="5"/>
  <c r="CC56" i="5"/>
  <c r="BT57" i="5"/>
  <c r="BY30" i="5"/>
  <c r="CC25" i="5"/>
  <c r="CC38" i="5"/>
  <c r="CC49" i="5"/>
  <c r="CC53" i="5"/>
  <c r="BR33" i="5"/>
  <c r="CB2" i="5"/>
  <c r="CB6" i="5"/>
  <c r="CB10" i="5"/>
  <c r="CB15" i="5"/>
  <c r="BZ36" i="5"/>
  <c r="CB19" i="5"/>
  <c r="CB23" i="5"/>
  <c r="BZ47" i="5"/>
  <c r="CB27" i="5"/>
  <c r="CB31" i="5"/>
  <c r="CB36" i="5"/>
  <c r="CA41" i="5"/>
  <c r="BZ27" i="5"/>
  <c r="CB47" i="5"/>
  <c r="CB51" i="5"/>
  <c r="BR41" i="5"/>
  <c r="CB55" i="5"/>
  <c r="BR56" i="5"/>
  <c r="CB60" i="5"/>
  <c r="CC13" i="5"/>
  <c r="CC17" i="5"/>
  <c r="CC21" i="5"/>
  <c r="CA40" i="5" l="1"/>
  <c r="CA29" i="5"/>
  <c r="CA7" i="5"/>
  <c r="CA24" i="5"/>
  <c r="CA10" i="5"/>
  <c r="BX54" i="5"/>
  <c r="CA15" i="5"/>
  <c r="CA9" i="5"/>
  <c r="BX47" i="5"/>
  <c r="BX52" i="5"/>
  <c r="CA52" i="5"/>
  <c r="CA5" i="5"/>
  <c r="CA20" i="5"/>
  <c r="CA47" i="5"/>
  <c r="BX24" i="5"/>
  <c r="CA54" i="5"/>
  <c r="BX36" i="5"/>
  <c r="CA53" i="5"/>
  <c r="CA16" i="5"/>
  <c r="CA12" i="5"/>
  <c r="BX34" i="5"/>
  <c r="BZ34" i="5"/>
  <c r="BX21" i="5"/>
  <c r="CA42" i="5"/>
  <c r="BX30" i="5"/>
  <c r="BZ60" i="5"/>
  <c r="BZ12" i="5"/>
  <c r="BX12" i="5"/>
  <c r="BX60" i="5"/>
  <c r="BX28" i="5"/>
  <c r="CA59" i="5"/>
  <c r="BZ26" i="5"/>
  <c r="BZ28" i="5"/>
  <c r="BZ4" i="5"/>
  <c r="CA51" i="5"/>
  <c r="BX26" i="5"/>
  <c r="BZ48" i="5"/>
  <c r="BX39" i="5"/>
  <c r="BX35" i="5"/>
  <c r="BZ29" i="5"/>
  <c r="BZ19" i="5"/>
  <c r="BX44" i="5"/>
  <c r="CA19" i="5"/>
  <c r="CA49" i="5"/>
  <c r="BX42" i="5"/>
  <c r="BZ40" i="5"/>
  <c r="BZ15" i="5"/>
  <c r="BZ5" i="5"/>
  <c r="BX49" i="5"/>
  <c r="BZ3" i="5"/>
  <c r="BX15" i="5"/>
  <c r="CA57" i="5"/>
  <c r="BZ57" i="5"/>
  <c r="BZ46" i="5"/>
  <c r="CA50" i="5"/>
  <c r="CA17" i="5"/>
  <c r="BX46" i="5"/>
  <c r="BZ25" i="5"/>
  <c r="BZ7" i="5"/>
  <c r="BX51" i="5"/>
  <c r="CA44" i="5"/>
  <c r="BZ49" i="5"/>
  <c r="BX9" i="5"/>
  <c r="BZ42" i="5"/>
  <c r="BZ51" i="5"/>
  <c r="CA25" i="5"/>
  <c r="CA27" i="5"/>
  <c r="BX20" i="5"/>
  <c r="BX25" i="5"/>
  <c r="BZ35" i="5"/>
  <c r="BX50" i="5"/>
  <c r="BZ22" i="5"/>
  <c r="BX55" i="5"/>
  <c r="BX7" i="5"/>
  <c r="BX37" i="5"/>
  <c r="BZ55" i="5"/>
  <c r="BX13" i="5"/>
  <c r="BZ37" i="5"/>
  <c r="BZ14" i="5"/>
  <c r="BZ33" i="5"/>
  <c r="BZ16" i="5"/>
  <c r="BX14" i="5"/>
  <c r="BX33" i="5"/>
  <c r="BZ10" i="5"/>
  <c r="BZ50" i="5"/>
  <c r="CA13" i="5"/>
  <c r="BZ6" i="5"/>
  <c r="BZ56" i="5"/>
  <c r="BX23" i="5"/>
  <c r="BZ13" i="5"/>
  <c r="CA48" i="5"/>
  <c r="BZ17" i="5"/>
  <c r="CA6" i="5"/>
  <c r="BX22" i="5"/>
  <c r="BX19" i="5"/>
  <c r="CA36" i="5"/>
  <c r="BX56" i="5"/>
  <c r="CA21" i="5"/>
  <c r="AE6" i="4"/>
  <c r="Y6" i="4"/>
  <c r="X6" i="4"/>
  <c r="AD6" i="4" s="1"/>
  <c r="AE5" i="4"/>
  <c r="AY5" i="4" s="1"/>
  <c r="Z5" i="4"/>
  <c r="Y5" i="4"/>
  <c r="X5" i="4"/>
  <c r="AE3" i="4"/>
  <c r="Y3" i="4"/>
  <c r="X3" i="4"/>
  <c r="AE2" i="4"/>
  <c r="AT2" i="4" s="1"/>
  <c r="Y2" i="4"/>
  <c r="X2" i="4"/>
  <c r="AD2" i="4" s="1"/>
  <c r="AD5" i="4" l="1"/>
  <c r="AY2" i="4"/>
  <c r="AR5" i="4"/>
  <c r="AD3" i="4"/>
  <c r="AT5" i="4"/>
  <c r="AX3" i="4"/>
  <c r="AZ3" i="4" s="1"/>
  <c r="AX5" i="4"/>
  <c r="AZ5" i="4" s="1"/>
  <c r="AX2" i="4"/>
  <c r="AZ2" i="4" s="1"/>
  <c r="AT3" i="4"/>
  <c r="AR6" i="4"/>
  <c r="AX6" i="4"/>
  <c r="AZ6" i="4" s="1"/>
  <c r="AR3" i="4"/>
  <c r="AT6" i="4"/>
  <c r="AY3" i="4"/>
  <c r="AR2" i="4"/>
  <c r="AY6" i="4"/>
  <c r="AB45" i="3" l="1"/>
  <c r="AZ45" i="3" s="1"/>
  <c r="X45" i="3"/>
  <c r="W45" i="3"/>
  <c r="AB35" i="3"/>
  <c r="X35" i="3"/>
  <c r="W35" i="3"/>
  <c r="AB34" i="3"/>
  <c r="AZ43" i="3" s="1"/>
  <c r="X34" i="3"/>
  <c r="W34" i="3"/>
  <c r="AB33" i="3"/>
  <c r="X33" i="3"/>
  <c r="W33" i="3"/>
  <c r="AB32" i="3"/>
  <c r="X32" i="3"/>
  <c r="W32" i="3"/>
  <c r="AB24" i="3"/>
  <c r="AV24" i="3" s="1"/>
  <c r="X24" i="3"/>
  <c r="W24" i="3"/>
  <c r="AB23" i="3"/>
  <c r="X23" i="3"/>
  <c r="W23" i="3"/>
  <c r="AB8" i="3"/>
  <c r="AQ8" i="3" s="1"/>
  <c r="X8" i="3"/>
  <c r="W8" i="3"/>
  <c r="AB7" i="3"/>
  <c r="X7" i="3"/>
  <c r="W7" i="3"/>
  <c r="AB31" i="3"/>
  <c r="AQ31" i="3" s="1"/>
  <c r="X31" i="3"/>
  <c r="W31" i="3"/>
  <c r="AB6" i="3"/>
  <c r="X6" i="3"/>
  <c r="W6" i="3"/>
  <c r="AB22" i="3"/>
  <c r="AQ22" i="3" s="1"/>
  <c r="X22" i="3"/>
  <c r="W22" i="3"/>
  <c r="AB5" i="3"/>
  <c r="AY32" i="3" s="1"/>
  <c r="X5" i="3"/>
  <c r="W5" i="3"/>
  <c r="AB4" i="3"/>
  <c r="AQ4" i="3" s="1"/>
  <c r="X4" i="3"/>
  <c r="W4" i="3"/>
  <c r="AB44" i="3"/>
  <c r="AV44" i="3" s="1"/>
  <c r="X44" i="3"/>
  <c r="W44" i="3"/>
  <c r="AB43" i="3"/>
  <c r="X43" i="3"/>
  <c r="W43" i="3"/>
  <c r="AB42" i="3"/>
  <c r="AV42" i="3" s="1"/>
  <c r="X42" i="3"/>
  <c r="W42" i="3"/>
  <c r="AB41" i="3"/>
  <c r="X41" i="3"/>
  <c r="W41" i="3"/>
  <c r="AB21" i="3"/>
  <c r="AZ26" i="3" s="1"/>
  <c r="X21" i="3"/>
  <c r="W21" i="3"/>
  <c r="AB20" i="3"/>
  <c r="AZ24" i="3" s="1"/>
  <c r="X20" i="3"/>
  <c r="W20" i="3"/>
  <c r="AB19" i="3"/>
  <c r="AZ23" i="3" s="1"/>
  <c r="X19" i="3"/>
  <c r="W19" i="3"/>
  <c r="AB18" i="3"/>
  <c r="AZ22" i="3" s="1"/>
  <c r="X18" i="3"/>
  <c r="W18" i="3"/>
  <c r="AB17" i="3"/>
  <c r="X17" i="3"/>
  <c r="W17" i="3"/>
  <c r="AB3" i="3"/>
  <c r="AZ20" i="3" s="1"/>
  <c r="X3" i="3"/>
  <c r="W3" i="3"/>
  <c r="AB16" i="3"/>
  <c r="AZ19" i="3" s="1"/>
  <c r="X16" i="3"/>
  <c r="W16" i="3"/>
  <c r="AB40" i="3"/>
  <c r="X40" i="3"/>
  <c r="W40" i="3"/>
  <c r="AB15" i="3"/>
  <c r="AO15" i="3" s="1"/>
  <c r="X15" i="3"/>
  <c r="W15" i="3"/>
  <c r="AB14" i="3"/>
  <c r="AZ16" i="3" s="1"/>
  <c r="X14" i="3"/>
  <c r="W14" i="3"/>
  <c r="AB13" i="3"/>
  <c r="X13" i="3"/>
  <c r="W13" i="3"/>
  <c r="AB39" i="3"/>
  <c r="AZ14" i="3" s="1"/>
  <c r="X39" i="3"/>
  <c r="W39" i="3"/>
  <c r="AB30" i="3"/>
  <c r="AQ30" i="3" s="1"/>
  <c r="X30" i="3"/>
  <c r="W30" i="3"/>
  <c r="AB29" i="3"/>
  <c r="X29" i="3"/>
  <c r="W29" i="3"/>
  <c r="AB28" i="3"/>
  <c r="AO28" i="3" s="1"/>
  <c r="X28" i="3"/>
  <c r="W28" i="3"/>
  <c r="AB12" i="3"/>
  <c r="AQ12" i="3" s="1"/>
  <c r="X12" i="3"/>
  <c r="W12" i="3"/>
  <c r="AB11" i="3"/>
  <c r="AZ8" i="3" s="1"/>
  <c r="X11" i="3"/>
  <c r="W11" i="3"/>
  <c r="AB2" i="3"/>
  <c r="AQ2" i="3" s="1"/>
  <c r="X2" i="3"/>
  <c r="W2" i="3"/>
  <c r="AB38" i="3"/>
  <c r="X38" i="3"/>
  <c r="W38" i="3"/>
  <c r="AB37" i="3"/>
  <c r="AZ5" i="3" s="1"/>
  <c r="X37" i="3"/>
  <c r="W37" i="3"/>
  <c r="AB10" i="3"/>
  <c r="AZ4" i="3" s="1"/>
  <c r="X10" i="3"/>
  <c r="W10" i="3"/>
  <c r="AB27" i="3"/>
  <c r="AZ3" i="3" s="1"/>
  <c r="X27" i="3"/>
  <c r="W27" i="3"/>
  <c r="AB26" i="3"/>
  <c r="AZ2" i="3" s="1"/>
  <c r="X26" i="3"/>
  <c r="W26" i="3"/>
  <c r="AY12" i="3" l="1"/>
  <c r="AZ29" i="3"/>
  <c r="AZ6" i="3"/>
  <c r="AZ15" i="3"/>
  <c r="AZ41" i="3"/>
  <c r="AZ18" i="3"/>
  <c r="AZ27" i="3"/>
  <c r="AZ44" i="3"/>
  <c r="AZ21" i="3"/>
  <c r="AZ39" i="3"/>
  <c r="AZ42" i="3"/>
  <c r="AY34" i="3"/>
  <c r="AY37" i="3"/>
  <c r="AA45" i="3"/>
  <c r="AU45" i="3" s="1"/>
  <c r="AW45" i="3" s="1"/>
  <c r="AA37" i="3"/>
  <c r="AU37" i="3" s="1"/>
  <c r="AW37" i="3" s="1"/>
  <c r="AQ14" i="3"/>
  <c r="AY4" i="3"/>
  <c r="AA6" i="3"/>
  <c r="AA11" i="3"/>
  <c r="AA43" i="3"/>
  <c r="AV4" i="3"/>
  <c r="AA44" i="3"/>
  <c r="AY31" i="3"/>
  <c r="AV38" i="3"/>
  <c r="AA18" i="3"/>
  <c r="AU18" i="3" s="1"/>
  <c r="AW18" i="3" s="1"/>
  <c r="AA31" i="3"/>
  <c r="AU31" i="3" s="1"/>
  <c r="AW31" i="3" s="1"/>
  <c r="AY16" i="3"/>
  <c r="AO17" i="3"/>
  <c r="AA10" i="3"/>
  <c r="AU10" i="3" s="1"/>
  <c r="AW10" i="3" s="1"/>
  <c r="AA35" i="3"/>
  <c r="AX44" i="3" s="1"/>
  <c r="AO10" i="3"/>
  <c r="AQ38" i="3"/>
  <c r="AA22" i="3"/>
  <c r="AU22" i="3" s="1"/>
  <c r="AW22" i="3" s="1"/>
  <c r="AO14" i="3"/>
  <c r="AQ34" i="3"/>
  <c r="AA39" i="3"/>
  <c r="AQ20" i="3"/>
  <c r="AA5" i="3"/>
  <c r="AU5" i="3" s="1"/>
  <c r="AW5" i="3" s="1"/>
  <c r="AV34" i="3"/>
  <c r="AV20" i="3"/>
  <c r="AA26" i="3"/>
  <c r="AU26" i="3" s="1"/>
  <c r="AW26" i="3" s="1"/>
  <c r="AY38" i="3"/>
  <c r="AO33" i="3"/>
  <c r="AA14" i="3"/>
  <c r="AY43" i="3"/>
  <c r="AA30" i="3"/>
  <c r="AU30" i="3" s="1"/>
  <c r="AW30" i="3" s="1"/>
  <c r="AA16" i="3"/>
  <c r="AU16" i="3" s="1"/>
  <c r="AW16" i="3" s="1"/>
  <c r="AQ33" i="3"/>
  <c r="AO20" i="3"/>
  <c r="AV26" i="3"/>
  <c r="AQ10" i="3"/>
  <c r="AO38" i="3"/>
  <c r="AO13" i="3"/>
  <c r="AQ17" i="3"/>
  <c r="AA27" i="3"/>
  <c r="AU27" i="3" s="1"/>
  <c r="AW27" i="3" s="1"/>
  <c r="AV10" i="3"/>
  <c r="AA40" i="3"/>
  <c r="AU40" i="3" s="1"/>
  <c r="AW40" i="3" s="1"/>
  <c r="AV40" i="3"/>
  <c r="AO23" i="3"/>
  <c r="AA7" i="3"/>
  <c r="AA15" i="3"/>
  <c r="AO26" i="3"/>
  <c r="AQ37" i="3"/>
  <c r="AY11" i="3"/>
  <c r="AV15" i="3"/>
  <c r="AA8" i="3"/>
  <c r="AU8" i="3" s="1"/>
  <c r="AW8" i="3" s="1"/>
  <c r="AY39" i="3"/>
  <c r="AQ35" i="3"/>
  <c r="AQ40" i="3"/>
  <c r="AQ26" i="3"/>
  <c r="AA38" i="3"/>
  <c r="AU38" i="3" s="1"/>
  <c r="AW38" i="3" s="1"/>
  <c r="AA2" i="3"/>
  <c r="AX7" i="3" s="1"/>
  <c r="AA29" i="3"/>
  <c r="AU29" i="3" s="1"/>
  <c r="AW29" i="3" s="1"/>
  <c r="AY17" i="3"/>
  <c r="AA20" i="3"/>
  <c r="AA4" i="3"/>
  <c r="AU4" i="3" s="1"/>
  <c r="AW4" i="3" s="1"/>
  <c r="AA24" i="3"/>
  <c r="AX40" i="3" s="1"/>
  <c r="AA33" i="3"/>
  <c r="AX42" i="3" s="1"/>
  <c r="AO34" i="3"/>
  <c r="AO39" i="3"/>
  <c r="AO27" i="3"/>
  <c r="AA28" i="3"/>
  <c r="AY13" i="3"/>
  <c r="AQ39" i="3"/>
  <c r="AV13" i="3"/>
  <c r="AQ3" i="3"/>
  <c r="AO19" i="3"/>
  <c r="AA21" i="3"/>
  <c r="AX26" i="3" s="1"/>
  <c r="AA41" i="3"/>
  <c r="AV22" i="3"/>
  <c r="AV30" i="3"/>
  <c r="AV3" i="3"/>
  <c r="AQ19" i="3"/>
  <c r="AV2" i="3"/>
  <c r="AV12" i="3"/>
  <c r="AQ28" i="3"/>
  <c r="AO16" i="3"/>
  <c r="AO18" i="3"/>
  <c r="AO43" i="3"/>
  <c r="AV31" i="3"/>
  <c r="AA23" i="3"/>
  <c r="AX39" i="3" s="1"/>
  <c r="AO32" i="3"/>
  <c r="AQ13" i="3"/>
  <c r="AO3" i="3"/>
  <c r="AQ27" i="3"/>
  <c r="AY14" i="3"/>
  <c r="AY33" i="3"/>
  <c r="AZ10" i="3"/>
  <c r="AQ16" i="3"/>
  <c r="AQ18" i="3"/>
  <c r="AO21" i="3"/>
  <c r="AO41" i="3"/>
  <c r="AY35" i="3"/>
  <c r="AQ24" i="3"/>
  <c r="AQ32" i="3"/>
  <c r="AA34" i="3"/>
  <c r="AY15" i="3"/>
  <c r="AY2" i="3"/>
  <c r="AO37" i="3"/>
  <c r="AY6" i="3"/>
  <c r="AV28" i="3"/>
  <c r="AA13" i="3"/>
  <c r="AQ15" i="3"/>
  <c r="AO40" i="3"/>
  <c r="AA3" i="3"/>
  <c r="AU3" i="3" s="1"/>
  <c r="AW3" i="3" s="1"/>
  <c r="AV18" i="3"/>
  <c r="AQ21" i="3"/>
  <c r="AV8" i="3"/>
  <c r="AY40" i="3"/>
  <c r="AV32" i="3"/>
  <c r="AA19" i="3"/>
  <c r="AQ23" i="3"/>
  <c r="AY41" i="3"/>
  <c r="AO35" i="3"/>
  <c r="AO45" i="3"/>
  <c r="AZ32" i="3"/>
  <c r="AZ37" i="3"/>
  <c r="AQ11" i="3"/>
  <c r="AO29" i="3"/>
  <c r="AV39" i="3"/>
  <c r="AV14" i="3"/>
  <c r="AZ17" i="3"/>
  <c r="AY18" i="3"/>
  <c r="AY20" i="3"/>
  <c r="AY22" i="3"/>
  <c r="AY24" i="3"/>
  <c r="AQ41" i="3"/>
  <c r="AQ43" i="3"/>
  <c r="AO5" i="3"/>
  <c r="AO6" i="3"/>
  <c r="AO7" i="3"/>
  <c r="AV23" i="3"/>
  <c r="AZ40" i="3"/>
  <c r="AA32" i="3"/>
  <c r="AQ45" i="3"/>
  <c r="AO11" i="3"/>
  <c r="AZ34" i="3"/>
  <c r="AV27" i="3"/>
  <c r="AV37" i="3"/>
  <c r="AY7" i="3"/>
  <c r="AU11" i="3"/>
  <c r="AW11" i="3" s="1"/>
  <c r="AA12" i="3"/>
  <c r="AY10" i="3"/>
  <c r="AQ29" i="3"/>
  <c r="AV16" i="3"/>
  <c r="AV17" i="3"/>
  <c r="AV19" i="3"/>
  <c r="AV21" i="3"/>
  <c r="AA42" i="3"/>
  <c r="AY28" i="3"/>
  <c r="AY30" i="3"/>
  <c r="AQ5" i="3"/>
  <c r="AQ6" i="3"/>
  <c r="AX35" i="3"/>
  <c r="AQ7" i="3"/>
  <c r="AO24" i="3"/>
  <c r="AV33" i="3"/>
  <c r="AV35" i="3"/>
  <c r="AV41" i="3"/>
  <c r="AZ28" i="3"/>
  <c r="AV43" i="3"/>
  <c r="AZ30" i="3"/>
  <c r="AU6" i="3"/>
  <c r="AW6" i="3" s="1"/>
  <c r="AV45" i="3"/>
  <c r="AV11" i="3"/>
  <c r="AO12" i="3"/>
  <c r="AZ11" i="3"/>
  <c r="AV29" i="3"/>
  <c r="AZ13" i="3"/>
  <c r="AO42" i="3"/>
  <c r="AO44" i="3"/>
  <c r="AZ31" i="3"/>
  <c r="AV5" i="3"/>
  <c r="AZ33" i="3"/>
  <c r="AV6" i="3"/>
  <c r="AZ35" i="3"/>
  <c r="AV7" i="3"/>
  <c r="AZ38" i="3"/>
  <c r="AZ12" i="3"/>
  <c r="AZ7" i="3"/>
  <c r="AX5" i="3"/>
  <c r="AO2" i="3"/>
  <c r="AY3" i="3"/>
  <c r="AY5" i="3"/>
  <c r="AO30" i="3"/>
  <c r="AY19" i="3"/>
  <c r="AA17" i="3"/>
  <c r="AY21" i="3"/>
  <c r="AY23" i="3"/>
  <c r="AY26" i="3"/>
  <c r="AQ42" i="3"/>
  <c r="AQ44" i="3"/>
  <c r="AO4" i="3"/>
  <c r="AO22" i="3"/>
  <c r="AO31" i="3"/>
  <c r="AO8" i="3"/>
  <c r="AY42" i="3"/>
  <c r="AY44" i="3"/>
  <c r="AY8" i="3"/>
  <c r="AY27" i="3"/>
  <c r="AY29" i="3"/>
  <c r="AX34" i="3"/>
  <c r="AY45" i="3"/>
  <c r="AX30" i="3" l="1"/>
  <c r="AX17" i="3"/>
  <c r="AX16" i="3"/>
  <c r="AX14" i="3"/>
  <c r="AX29" i="3"/>
  <c r="AX23" i="3"/>
  <c r="AX24" i="3"/>
  <c r="AX8" i="3"/>
  <c r="AX15" i="3"/>
  <c r="AU35" i="3"/>
  <c r="AW35" i="3" s="1"/>
  <c r="AX33" i="3"/>
  <c r="AU15" i="3"/>
  <c r="AW15" i="3" s="1"/>
  <c r="AX45" i="3"/>
  <c r="AX13" i="3"/>
  <c r="AU44" i="3"/>
  <c r="AW44" i="3" s="1"/>
  <c r="AX38" i="3"/>
  <c r="AU2" i="3"/>
  <c r="AW2" i="3" s="1"/>
  <c r="AX3" i="3"/>
  <c r="AX18" i="3"/>
  <c r="AU43" i="3"/>
  <c r="AW43" i="3" s="1"/>
  <c r="AX31" i="3"/>
  <c r="AU13" i="3"/>
  <c r="AW13" i="3" s="1"/>
  <c r="AU39" i="3"/>
  <c r="AW39" i="3" s="1"/>
  <c r="AX4" i="3"/>
  <c r="AX19" i="3"/>
  <c r="AX32" i="3"/>
  <c r="AU21" i="3"/>
  <c r="AW21" i="3" s="1"/>
  <c r="AX22" i="3"/>
  <c r="AU20" i="3"/>
  <c r="AW20" i="3" s="1"/>
  <c r="AX12" i="3"/>
  <c r="AU33" i="3"/>
  <c r="AW33" i="3" s="1"/>
  <c r="AX2" i="3"/>
  <c r="AU14" i="3"/>
  <c r="AW14" i="3" s="1"/>
  <c r="AX20" i="3"/>
  <c r="AX27" i="3"/>
  <c r="AX37" i="3"/>
  <c r="AX6" i="3"/>
  <c r="AU24" i="3"/>
  <c r="AW24" i="3" s="1"/>
  <c r="AU7" i="3"/>
  <c r="AW7" i="3" s="1"/>
  <c r="AU19" i="3"/>
  <c r="AW19" i="3" s="1"/>
  <c r="AX43" i="3"/>
  <c r="AU34" i="3"/>
  <c r="AW34" i="3" s="1"/>
  <c r="AU28" i="3"/>
  <c r="AW28" i="3" s="1"/>
  <c r="AU23" i="3"/>
  <c r="AW23" i="3" s="1"/>
  <c r="AU41" i="3"/>
  <c r="AW41" i="3" s="1"/>
  <c r="AX11" i="3"/>
  <c r="AU42" i="3"/>
  <c r="AW42" i="3" s="1"/>
  <c r="AU32" i="3"/>
  <c r="AW32" i="3" s="1"/>
  <c r="AX41" i="3"/>
  <c r="AU12" i="3"/>
  <c r="AW12" i="3" s="1"/>
  <c r="AX10" i="3"/>
  <c r="AX21" i="3"/>
  <c r="AU17" i="3"/>
  <c r="AW17" i="3" s="1"/>
  <c r="AX28" i="3"/>
  <c r="AB55" i="2" l="1"/>
  <c r="AO55" i="2" s="1"/>
  <c r="X55" i="2"/>
  <c r="W55" i="2"/>
  <c r="AB54" i="2"/>
  <c r="X54" i="2"/>
  <c r="W54" i="2"/>
  <c r="AB53" i="2"/>
  <c r="AO53" i="2" s="1"/>
  <c r="X53" i="2"/>
  <c r="W53" i="2"/>
  <c r="AB52" i="2"/>
  <c r="X52" i="2"/>
  <c r="W52" i="2"/>
  <c r="AB51" i="2"/>
  <c r="AO51" i="2" s="1"/>
  <c r="X51" i="2"/>
  <c r="W51" i="2"/>
  <c r="AB49" i="2"/>
  <c r="X49" i="2"/>
  <c r="W49" i="2"/>
  <c r="AB48" i="2"/>
  <c r="X48" i="2"/>
  <c r="W48" i="2"/>
  <c r="AB47" i="2"/>
  <c r="AV47" i="2" s="1"/>
  <c r="X47" i="2"/>
  <c r="W47" i="2"/>
  <c r="AB46" i="2"/>
  <c r="X46" i="2"/>
  <c r="W46" i="2"/>
  <c r="AB45" i="2"/>
  <c r="AV45" i="2" s="1"/>
  <c r="X45" i="2"/>
  <c r="W45" i="2"/>
  <c r="AB44" i="2"/>
  <c r="X44" i="2"/>
  <c r="W44" i="2"/>
  <c r="AB43" i="2"/>
  <c r="AV43" i="2" s="1"/>
  <c r="X43" i="2"/>
  <c r="W43" i="2"/>
  <c r="AB42" i="2"/>
  <c r="X42" i="2"/>
  <c r="W42" i="2"/>
  <c r="AB40" i="2"/>
  <c r="AQ40" i="2" s="1"/>
  <c r="X40" i="2"/>
  <c r="W40" i="2"/>
  <c r="AB39" i="2"/>
  <c r="X39" i="2"/>
  <c r="W39" i="2"/>
  <c r="AB38" i="2"/>
  <c r="AQ38" i="2" s="1"/>
  <c r="X38" i="2"/>
  <c r="W38" i="2"/>
  <c r="AB37" i="2"/>
  <c r="X37" i="2"/>
  <c r="W37" i="2"/>
  <c r="AB36" i="2"/>
  <c r="AQ36" i="2" s="1"/>
  <c r="X36" i="2"/>
  <c r="W36" i="2"/>
  <c r="AB35" i="2"/>
  <c r="X35" i="2"/>
  <c r="W35" i="2"/>
  <c r="AB34" i="2"/>
  <c r="X34" i="2"/>
  <c r="W34" i="2"/>
  <c r="AB33" i="2"/>
  <c r="X33" i="2"/>
  <c r="W33" i="2"/>
  <c r="AB32" i="2"/>
  <c r="AV32" i="2" s="1"/>
  <c r="X32" i="2"/>
  <c r="W32" i="2"/>
  <c r="AB31" i="2"/>
  <c r="X31" i="2"/>
  <c r="W31" i="2"/>
  <c r="AB30" i="2"/>
  <c r="X30" i="2"/>
  <c r="W30" i="2"/>
  <c r="AB29" i="2"/>
  <c r="X29" i="2"/>
  <c r="W29" i="2"/>
  <c r="AB28" i="2"/>
  <c r="X28" i="2"/>
  <c r="W28" i="2"/>
  <c r="AB27" i="2"/>
  <c r="X27" i="2"/>
  <c r="W27" i="2"/>
  <c r="AB26" i="2"/>
  <c r="X26" i="2"/>
  <c r="W26" i="2"/>
  <c r="AB25" i="2"/>
  <c r="AQ25" i="2" s="1"/>
  <c r="X25" i="2"/>
  <c r="W25" i="2"/>
  <c r="AB24" i="2"/>
  <c r="X24" i="2"/>
  <c r="W24" i="2"/>
  <c r="AB23" i="2"/>
  <c r="X23" i="2"/>
  <c r="W23" i="2"/>
  <c r="AB22" i="2"/>
  <c r="X22" i="2"/>
  <c r="W22" i="2"/>
  <c r="AB21" i="2"/>
  <c r="X21" i="2"/>
  <c r="W21" i="2"/>
  <c r="AB20" i="2"/>
  <c r="X20" i="2"/>
  <c r="W20" i="2"/>
  <c r="AB18" i="2"/>
  <c r="X18" i="2"/>
  <c r="W18" i="2"/>
  <c r="AB17" i="2"/>
  <c r="X17" i="2"/>
  <c r="W17" i="2"/>
  <c r="AB16" i="2"/>
  <c r="X16" i="2"/>
  <c r="W16" i="2"/>
  <c r="AB15" i="2"/>
  <c r="X15" i="2"/>
  <c r="W15" i="2"/>
  <c r="AB14" i="2"/>
  <c r="X14" i="2"/>
  <c r="W14" i="2"/>
  <c r="AB13" i="2"/>
  <c r="AQ13" i="2" s="1"/>
  <c r="X13" i="2"/>
  <c r="W13" i="2"/>
  <c r="AB12" i="2"/>
  <c r="AQ12" i="2" s="1"/>
  <c r="X12" i="2"/>
  <c r="W12" i="2"/>
  <c r="AB11" i="2"/>
  <c r="AQ11" i="2" s="1"/>
  <c r="X11" i="2"/>
  <c r="W11" i="2"/>
  <c r="AB10" i="2"/>
  <c r="X10" i="2"/>
  <c r="W10" i="2"/>
  <c r="AB9" i="2"/>
  <c r="X9" i="2"/>
  <c r="W9" i="2"/>
  <c r="AB8" i="2"/>
  <c r="X8" i="2"/>
  <c r="W8" i="2"/>
  <c r="AB7" i="2"/>
  <c r="X7" i="2"/>
  <c r="W7" i="2"/>
  <c r="AB6" i="2"/>
  <c r="X6" i="2"/>
  <c r="W6" i="2"/>
  <c r="AB5" i="2"/>
  <c r="X5" i="2"/>
  <c r="W5" i="2"/>
  <c r="AB4" i="2"/>
  <c r="X4" i="2"/>
  <c r="W4" i="2"/>
  <c r="AB3" i="2"/>
  <c r="X3" i="2"/>
  <c r="W3" i="2"/>
  <c r="AB2" i="2"/>
  <c r="X2" i="2"/>
  <c r="W2" i="2"/>
  <c r="AA55" i="2" l="1"/>
  <c r="AU55" i="2" s="1"/>
  <c r="AW55" i="2" s="1"/>
  <c r="AA49" i="2"/>
  <c r="AU49" i="2" s="1"/>
  <c r="AW49" i="2" s="1"/>
  <c r="AA7" i="2"/>
  <c r="AA20" i="2"/>
  <c r="AU20" i="2" s="1"/>
  <c r="AW20" i="2" s="1"/>
  <c r="AA48" i="2"/>
  <c r="AU48" i="2" s="1"/>
  <c r="AW48" i="2" s="1"/>
  <c r="AA26" i="2"/>
  <c r="AU26" i="2" s="1"/>
  <c r="AW26" i="2" s="1"/>
  <c r="AA45" i="2"/>
  <c r="AU45" i="2" s="1"/>
  <c r="AW45" i="2" s="1"/>
  <c r="AA42" i="2"/>
  <c r="AU42" i="2" s="1"/>
  <c r="AW42" i="2" s="1"/>
  <c r="AQ47" i="2"/>
  <c r="AA51" i="2"/>
  <c r="AU51" i="2" s="1"/>
  <c r="AW51" i="2" s="1"/>
  <c r="AA13" i="2"/>
  <c r="AU13" i="2" s="1"/>
  <c r="AW13" i="2" s="1"/>
  <c r="AA9" i="2"/>
  <c r="AU9" i="2" s="1"/>
  <c r="AW9" i="2" s="1"/>
  <c r="AA24" i="2"/>
  <c r="AU24" i="2" s="1"/>
  <c r="AW24" i="2" s="1"/>
  <c r="AO44" i="2"/>
  <c r="AA10" i="2"/>
  <c r="AU10" i="2" s="1"/>
  <c r="AW10" i="2" s="1"/>
  <c r="AA37" i="2"/>
  <c r="AU37" i="2" s="1"/>
  <c r="AW37" i="2" s="1"/>
  <c r="AA43" i="2"/>
  <c r="AU43" i="2" s="1"/>
  <c r="AW43" i="2" s="1"/>
  <c r="AO47" i="2"/>
  <c r="AO11" i="2"/>
  <c r="AO13" i="2"/>
  <c r="AA30" i="2"/>
  <c r="AU30" i="2" s="1"/>
  <c r="AW30" i="2" s="1"/>
  <c r="AA44" i="2"/>
  <c r="AU44" i="2" s="1"/>
  <c r="AW44" i="2" s="1"/>
  <c r="AA16" i="2"/>
  <c r="AU16" i="2" s="1"/>
  <c r="AW16" i="2" s="1"/>
  <c r="AO31" i="2"/>
  <c r="AA47" i="2"/>
  <c r="AO43" i="2"/>
  <c r="AA14" i="2"/>
  <c r="AQ28" i="2"/>
  <c r="AQ30" i="2"/>
  <c r="AO27" i="2"/>
  <c r="AA23" i="2"/>
  <c r="AU23" i="2" s="1"/>
  <c r="AW23" i="2" s="1"/>
  <c r="AA29" i="2"/>
  <c r="AQ32" i="2"/>
  <c r="AA35" i="2"/>
  <c r="AU35" i="2" s="1"/>
  <c r="AW35" i="2" s="1"/>
  <c r="AO45" i="2"/>
  <c r="AO5" i="2"/>
  <c r="AO21" i="2"/>
  <c r="AQ45" i="2"/>
  <c r="AQ29" i="2"/>
  <c r="AO7" i="2"/>
  <c r="AO10" i="2"/>
  <c r="AQ44" i="2"/>
  <c r="AO52" i="2"/>
  <c r="AA18" i="2"/>
  <c r="AO23" i="2"/>
  <c r="AV25" i="2"/>
  <c r="AQ52" i="2"/>
  <c r="AQ6" i="2"/>
  <c r="AQ17" i="2"/>
  <c r="AA21" i="2"/>
  <c r="AU21" i="2" s="1"/>
  <c r="AW21" i="2" s="1"/>
  <c r="AO22" i="2"/>
  <c r="AV27" i="2"/>
  <c r="AO30" i="2"/>
  <c r="AQ31" i="2"/>
  <c r="AV6" i="2"/>
  <c r="AO15" i="2"/>
  <c r="AV17" i="2"/>
  <c r="AA25" i="2"/>
  <c r="AQ27" i="2"/>
  <c r="AV29" i="2"/>
  <c r="AO33" i="2"/>
  <c r="AQ15" i="2"/>
  <c r="AQ33" i="2"/>
  <c r="AA39" i="2"/>
  <c r="AU39" i="2" s="1"/>
  <c r="AA46" i="2"/>
  <c r="AO54" i="2"/>
  <c r="AQ10" i="2"/>
  <c r="AV11" i="2"/>
  <c r="AV12" i="2"/>
  <c r="AA17" i="2"/>
  <c r="AO20" i="2"/>
  <c r="AQ22" i="2"/>
  <c r="AO35" i="2"/>
  <c r="AQ51" i="2"/>
  <c r="AQ54" i="2"/>
  <c r="AA5" i="2"/>
  <c r="AA6" i="2"/>
  <c r="AV15" i="2"/>
  <c r="AQ20" i="2"/>
  <c r="AV22" i="2"/>
  <c r="AA28" i="2"/>
  <c r="AA34" i="2"/>
  <c r="AU34" i="2" s="1"/>
  <c r="AQ35" i="2"/>
  <c r="AA36" i="2"/>
  <c r="AU36" i="2" s="1"/>
  <c r="AW36" i="2" s="1"/>
  <c r="AA38" i="2"/>
  <c r="AU38" i="2" s="1"/>
  <c r="AW38" i="2" s="1"/>
  <c r="AA40" i="2"/>
  <c r="AU40" i="2" s="1"/>
  <c r="AW40" i="2" s="1"/>
  <c r="AO46" i="2"/>
  <c r="AO48" i="2"/>
  <c r="AV51" i="2"/>
  <c r="AV35" i="2"/>
  <c r="AQ46" i="2"/>
  <c r="AQ48" i="2"/>
  <c r="AA52" i="2"/>
  <c r="AQ53" i="2"/>
  <c r="AA4" i="2"/>
  <c r="AO6" i="2"/>
  <c r="AA15" i="2"/>
  <c r="AO17" i="2"/>
  <c r="AV20" i="2"/>
  <c r="AA27" i="2"/>
  <c r="AU27" i="2" s="1"/>
  <c r="AW27" i="2" s="1"/>
  <c r="AA31" i="2"/>
  <c r="AO42" i="2"/>
  <c r="AO49" i="2"/>
  <c r="AV53" i="2"/>
  <c r="AA11" i="2"/>
  <c r="AO28" i="2"/>
  <c r="AO29" i="2"/>
  <c r="AA33" i="2"/>
  <c r="AU33" i="2" s="1"/>
  <c r="AW33" i="2" s="1"/>
  <c r="AO34" i="2"/>
  <c r="AV36" i="2"/>
  <c r="AV38" i="2"/>
  <c r="AV40" i="2"/>
  <c r="AQ42" i="2"/>
  <c r="AQ43" i="2"/>
  <c r="AV46" i="2"/>
  <c r="AQ49" i="2"/>
  <c r="AA54" i="2"/>
  <c r="AU54" i="2" s="1"/>
  <c r="AW54" i="2" s="1"/>
  <c r="AV16" i="2"/>
  <c r="AQ16" i="2"/>
  <c r="AV26" i="2"/>
  <c r="AQ26" i="2"/>
  <c r="AO26" i="2"/>
  <c r="AV37" i="2"/>
  <c r="AQ37" i="2"/>
  <c r="AO37" i="2"/>
  <c r="AO14" i="2"/>
  <c r="AO16" i="2"/>
  <c r="AO18" i="2"/>
  <c r="AV39" i="2"/>
  <c r="AQ39" i="2"/>
  <c r="AO39" i="2"/>
  <c r="AA2" i="2"/>
  <c r="AA3" i="2"/>
  <c r="AV7" i="2"/>
  <c r="AQ7" i="2"/>
  <c r="AA8" i="2"/>
  <c r="AA12" i="2"/>
  <c r="AV13" i="2"/>
  <c r="AO8" i="2"/>
  <c r="AU7" i="2"/>
  <c r="AW7" i="2" s="1"/>
  <c r="AQ8" i="2"/>
  <c r="AO9" i="2"/>
  <c r="AO3" i="2"/>
  <c r="AQ9" i="2"/>
  <c r="AO2" i="2"/>
  <c r="AQ3" i="2"/>
  <c r="AO4" i="2"/>
  <c r="AV8" i="2"/>
  <c r="AV3" i="2"/>
  <c r="AV9" i="2"/>
  <c r="AV24" i="2"/>
  <c r="AQ24" i="2"/>
  <c r="AO24" i="2"/>
  <c r="AV14" i="2"/>
  <c r="AQ14" i="2"/>
  <c r="AV18" i="2"/>
  <c r="AQ18" i="2"/>
  <c r="AA22" i="2"/>
  <c r="AQ2" i="2"/>
  <c r="AQ4" i="2"/>
  <c r="AV2" i="2"/>
  <c r="AV4" i="2"/>
  <c r="AV5" i="2"/>
  <c r="AQ5" i="2"/>
  <c r="AV10" i="2"/>
  <c r="AQ21" i="2"/>
  <c r="AQ23" i="2"/>
  <c r="AV28" i="2"/>
  <c r="AV30" i="2"/>
  <c r="AA32" i="2"/>
  <c r="AQ34" i="2"/>
  <c r="AV42" i="2"/>
  <c r="AV44" i="2"/>
  <c r="AV48" i="2"/>
  <c r="AA53" i="2"/>
  <c r="AQ55" i="2"/>
  <c r="AV31" i="2"/>
  <c r="AV33" i="2"/>
  <c r="AV49" i="2"/>
  <c r="AV52" i="2"/>
  <c r="AV54" i="2"/>
  <c r="AO12" i="2"/>
  <c r="AV21" i="2"/>
  <c r="AV23" i="2"/>
  <c r="AO32" i="2"/>
  <c r="AV34" i="2"/>
  <c r="AV55" i="2"/>
  <c r="AO25" i="2"/>
  <c r="AO36" i="2"/>
  <c r="AO38" i="2"/>
  <c r="AO40" i="2"/>
  <c r="AU31" i="2" l="1"/>
  <c r="AW31" i="2" s="1"/>
  <c r="AU47" i="2"/>
  <c r="AW47" i="2" s="1"/>
  <c r="AU18" i="2"/>
  <c r="AW18" i="2" s="1"/>
  <c r="AU29" i="2"/>
  <c r="AW29" i="2" s="1"/>
  <c r="AU14" i="2"/>
  <c r="AW14" i="2" s="1"/>
  <c r="AU4" i="2"/>
  <c r="AW4" i="2" s="1"/>
  <c r="AU25" i="2"/>
  <c r="AW25" i="2" s="1"/>
  <c r="AU5" i="2"/>
  <c r="AW5" i="2" s="1"/>
  <c r="AW39" i="2"/>
  <c r="AW34" i="2"/>
  <c r="AU52" i="2"/>
  <c r="AW52" i="2" s="1"/>
  <c r="AU11" i="2"/>
  <c r="AU15" i="2"/>
  <c r="AW15" i="2" s="1"/>
  <c r="AU17" i="2"/>
  <c r="AW17" i="2" s="1"/>
  <c r="AU46" i="2"/>
  <c r="AU6" i="2"/>
  <c r="AU28" i="2"/>
  <c r="AW28" i="2" s="1"/>
  <c r="AU22" i="2"/>
  <c r="AW22" i="2" s="1"/>
  <c r="AU32" i="2"/>
  <c r="AU3" i="2"/>
  <c r="AU12" i="2"/>
  <c r="AU2" i="2"/>
  <c r="AW2" i="2" s="1"/>
  <c r="AU53" i="2"/>
  <c r="AU8" i="2"/>
  <c r="AW53" i="2" l="1"/>
  <c r="AW3" i="2"/>
  <c r="AW32" i="2"/>
  <c r="AW11" i="2"/>
  <c r="AW6" i="2"/>
  <c r="AW8" i="2"/>
  <c r="AW46" i="2"/>
  <c r="AW12" i="2"/>
  <c r="AU25" i="1" l="1"/>
  <c r="AO25" i="1"/>
  <c r="AN25" i="1"/>
  <c r="AM25" i="1"/>
  <c r="AL25" i="1"/>
  <c r="AU24" i="1"/>
  <c r="BR24" i="1" s="1"/>
  <c r="AO24" i="1"/>
  <c r="AN24" i="1"/>
  <c r="AM24" i="1"/>
  <c r="AL24" i="1"/>
  <c r="AU57" i="1"/>
  <c r="BR57" i="1" s="1"/>
  <c r="AO57" i="1"/>
  <c r="AN57" i="1"/>
  <c r="AM57" i="1"/>
  <c r="AL57" i="1"/>
  <c r="AU56" i="1"/>
  <c r="BT56" i="1" s="1"/>
  <c r="AO56" i="1"/>
  <c r="AN56" i="1"/>
  <c r="AM56" i="1"/>
  <c r="AL56" i="1"/>
  <c r="AU23" i="1"/>
  <c r="AO23" i="1"/>
  <c r="AN23" i="1"/>
  <c r="AM23" i="1"/>
  <c r="AL23" i="1"/>
  <c r="AT23" i="1" s="1"/>
  <c r="AU55" i="1"/>
  <c r="BY55" i="1" s="1"/>
  <c r="AO55" i="1"/>
  <c r="AN55" i="1"/>
  <c r="AM55" i="1"/>
  <c r="AL55" i="1"/>
  <c r="AU22" i="1"/>
  <c r="BR22" i="1" s="1"/>
  <c r="AO22" i="1"/>
  <c r="AN22" i="1"/>
  <c r="AM22" i="1"/>
  <c r="AL22" i="1"/>
  <c r="AT22" i="1" s="1"/>
  <c r="AU21" i="1"/>
  <c r="BT21" i="1" s="1"/>
  <c r="AO21" i="1"/>
  <c r="AN21" i="1"/>
  <c r="AM21" i="1"/>
  <c r="AL21" i="1"/>
  <c r="AU67" i="1"/>
  <c r="AO67" i="1"/>
  <c r="AN67" i="1"/>
  <c r="AM67" i="1"/>
  <c r="AL67" i="1"/>
  <c r="AT67" i="1" s="1"/>
  <c r="AU20" i="1"/>
  <c r="AO20" i="1"/>
  <c r="AN20" i="1"/>
  <c r="AM20" i="1"/>
  <c r="AL20" i="1"/>
  <c r="AT20" i="1" s="1"/>
  <c r="AU54" i="1"/>
  <c r="BR54" i="1" s="1"/>
  <c r="AO54" i="1"/>
  <c r="AN54" i="1"/>
  <c r="AM54" i="1"/>
  <c r="AL54" i="1"/>
  <c r="AT54" i="1" s="1"/>
  <c r="AU53" i="1"/>
  <c r="BT53" i="1" s="1"/>
  <c r="AO53" i="1"/>
  <c r="AN53" i="1"/>
  <c r="AM53" i="1"/>
  <c r="AL53" i="1"/>
  <c r="AU19" i="1"/>
  <c r="AO19" i="1"/>
  <c r="AN19" i="1"/>
  <c r="AM19" i="1"/>
  <c r="AL19" i="1"/>
  <c r="AU18" i="1"/>
  <c r="BY18" i="1" s="1"/>
  <c r="AO18" i="1"/>
  <c r="AN18" i="1"/>
  <c r="AM18" i="1"/>
  <c r="AL18" i="1"/>
  <c r="AU81" i="1"/>
  <c r="BR81" i="1" s="1"/>
  <c r="AO81" i="1"/>
  <c r="AN81" i="1"/>
  <c r="AM81" i="1"/>
  <c r="AL81" i="1"/>
  <c r="AU80" i="1"/>
  <c r="BT80" i="1" s="1"/>
  <c r="AO80" i="1"/>
  <c r="AN80" i="1"/>
  <c r="AM80" i="1"/>
  <c r="AL80" i="1"/>
  <c r="AU79" i="1"/>
  <c r="AO79" i="1"/>
  <c r="AN79" i="1"/>
  <c r="AM79" i="1"/>
  <c r="AL79" i="1"/>
  <c r="AU78" i="1"/>
  <c r="BT78" i="1" s="1"/>
  <c r="AO78" i="1"/>
  <c r="AN78" i="1"/>
  <c r="AM78" i="1"/>
  <c r="AL78" i="1"/>
  <c r="AU77" i="1"/>
  <c r="BR77" i="1" s="1"/>
  <c r="AO77" i="1"/>
  <c r="AN77" i="1"/>
  <c r="AM77" i="1"/>
  <c r="AL77" i="1"/>
  <c r="AU66" i="1"/>
  <c r="BT66" i="1" s="1"/>
  <c r="AO66" i="1"/>
  <c r="AN66" i="1"/>
  <c r="AM66" i="1"/>
  <c r="AL66" i="1"/>
  <c r="AU52" i="1"/>
  <c r="AO52" i="1"/>
  <c r="AN52" i="1"/>
  <c r="AM52" i="1"/>
  <c r="AL52" i="1"/>
  <c r="BY51" i="1"/>
  <c r="BT51" i="1"/>
  <c r="AU51" i="1"/>
  <c r="BR51" i="1" s="1"/>
  <c r="AO51" i="1"/>
  <c r="AN51" i="1"/>
  <c r="AM51" i="1"/>
  <c r="AL51" i="1"/>
  <c r="AU17" i="1"/>
  <c r="BR17" i="1" s="1"/>
  <c r="AO17" i="1"/>
  <c r="AN17" i="1"/>
  <c r="AM17" i="1"/>
  <c r="AL17" i="1"/>
  <c r="AU16" i="1"/>
  <c r="BT16" i="1" s="1"/>
  <c r="AO16" i="1"/>
  <c r="AN16" i="1"/>
  <c r="AM16" i="1"/>
  <c r="AL16" i="1"/>
  <c r="AU15" i="1"/>
  <c r="AO15" i="1"/>
  <c r="AN15" i="1"/>
  <c r="AM15" i="1"/>
  <c r="AL15" i="1"/>
  <c r="AU76" i="1"/>
  <c r="BY76" i="1" s="1"/>
  <c r="AO76" i="1"/>
  <c r="AN76" i="1"/>
  <c r="AM76" i="1"/>
  <c r="AL76" i="1"/>
  <c r="AU75" i="1"/>
  <c r="BR75" i="1" s="1"/>
  <c r="AO75" i="1"/>
  <c r="AN75" i="1"/>
  <c r="AM75" i="1"/>
  <c r="AL75" i="1"/>
  <c r="AU74" i="1"/>
  <c r="BT74" i="1" s="1"/>
  <c r="AO74" i="1"/>
  <c r="AN74" i="1"/>
  <c r="AM74" i="1"/>
  <c r="AL74" i="1"/>
  <c r="AU65" i="1"/>
  <c r="AO65" i="1"/>
  <c r="AN65" i="1"/>
  <c r="AM65" i="1"/>
  <c r="AL65" i="1"/>
  <c r="AU50" i="1"/>
  <c r="BY50" i="1" s="1"/>
  <c r="AO50" i="1"/>
  <c r="AN50" i="1"/>
  <c r="AM50" i="1"/>
  <c r="AL50" i="1"/>
  <c r="AU14" i="1"/>
  <c r="BR14" i="1" s="1"/>
  <c r="AO14" i="1"/>
  <c r="AN14" i="1"/>
  <c r="AM14" i="1"/>
  <c r="AL14" i="1"/>
  <c r="AU13" i="1"/>
  <c r="AO13" i="1"/>
  <c r="AN13" i="1"/>
  <c r="AM13" i="1"/>
  <c r="AL13" i="1"/>
  <c r="AU12" i="1"/>
  <c r="AO12" i="1"/>
  <c r="AN12" i="1"/>
  <c r="AM12" i="1"/>
  <c r="AL12" i="1"/>
  <c r="AU64" i="1"/>
  <c r="BR64" i="1" s="1"/>
  <c r="AO64" i="1"/>
  <c r="AN64" i="1"/>
  <c r="AM64" i="1"/>
  <c r="AL64" i="1"/>
  <c r="AU63" i="1"/>
  <c r="BR63" i="1" s="1"/>
  <c r="AO63" i="1"/>
  <c r="AN63" i="1"/>
  <c r="AM63" i="1"/>
  <c r="AL63" i="1"/>
  <c r="AU62" i="1"/>
  <c r="BT62" i="1" s="1"/>
  <c r="AO62" i="1"/>
  <c r="AN62" i="1"/>
  <c r="AM62" i="1"/>
  <c r="AL62" i="1"/>
  <c r="AU61" i="1"/>
  <c r="AO61" i="1"/>
  <c r="AN61" i="1"/>
  <c r="AM61" i="1"/>
  <c r="AL61" i="1"/>
  <c r="AU49" i="1"/>
  <c r="BY49" i="1" s="1"/>
  <c r="AO49" i="1"/>
  <c r="AN49" i="1"/>
  <c r="AM49" i="1"/>
  <c r="AL49" i="1"/>
  <c r="AU48" i="1"/>
  <c r="BR48" i="1" s="1"/>
  <c r="AO48" i="1"/>
  <c r="AN48" i="1"/>
  <c r="AM48" i="1"/>
  <c r="AL48" i="1"/>
  <c r="AU47" i="1"/>
  <c r="AO47" i="1"/>
  <c r="AN47" i="1"/>
  <c r="AM47" i="1"/>
  <c r="AL47" i="1"/>
  <c r="AU46" i="1"/>
  <c r="AO46" i="1"/>
  <c r="AN46" i="1"/>
  <c r="AM46" i="1"/>
  <c r="AL46" i="1"/>
  <c r="AU45" i="1"/>
  <c r="BY45" i="1" s="1"/>
  <c r="AO45" i="1"/>
  <c r="AN45" i="1"/>
  <c r="AM45" i="1"/>
  <c r="AL45" i="1"/>
  <c r="AU44" i="1"/>
  <c r="BR44" i="1" s="1"/>
  <c r="AO44" i="1"/>
  <c r="AN44" i="1"/>
  <c r="AM44" i="1"/>
  <c r="AL44" i="1"/>
  <c r="AU43" i="1"/>
  <c r="BT43" i="1" s="1"/>
  <c r="AO43" i="1"/>
  <c r="AN43" i="1"/>
  <c r="AM43" i="1"/>
  <c r="AL43" i="1"/>
  <c r="AU42" i="1"/>
  <c r="AO42" i="1"/>
  <c r="AN42" i="1"/>
  <c r="AM42" i="1"/>
  <c r="AL42" i="1"/>
  <c r="AU73" i="1"/>
  <c r="BY73" i="1" s="1"/>
  <c r="AO73" i="1"/>
  <c r="AN73" i="1"/>
  <c r="AM73" i="1"/>
  <c r="AL73" i="1"/>
  <c r="AU41" i="1"/>
  <c r="BR41" i="1" s="1"/>
  <c r="AO41" i="1"/>
  <c r="AN41" i="1"/>
  <c r="AM41" i="1"/>
  <c r="AL41" i="1"/>
  <c r="BT40" i="1"/>
  <c r="AU40" i="1"/>
  <c r="BR40" i="1" s="1"/>
  <c r="AO40" i="1"/>
  <c r="AN40" i="1"/>
  <c r="AM40" i="1"/>
  <c r="AL40" i="1"/>
  <c r="AU39" i="1"/>
  <c r="AO39" i="1"/>
  <c r="AN39" i="1"/>
  <c r="AM39" i="1"/>
  <c r="AL39" i="1"/>
  <c r="AU38" i="1"/>
  <c r="BT38" i="1" s="1"/>
  <c r="AO38" i="1"/>
  <c r="AN38" i="1"/>
  <c r="AM38" i="1"/>
  <c r="AL38" i="1"/>
  <c r="AU11" i="1"/>
  <c r="BR11" i="1" s="1"/>
  <c r="AO11" i="1"/>
  <c r="AN11" i="1"/>
  <c r="AM11" i="1"/>
  <c r="AL11" i="1"/>
  <c r="AU10" i="1"/>
  <c r="BR10" i="1" s="1"/>
  <c r="AO10" i="1"/>
  <c r="AN10" i="1"/>
  <c r="AM10" i="1"/>
  <c r="AL10" i="1"/>
  <c r="AU72" i="1"/>
  <c r="AO72" i="1"/>
  <c r="AN72" i="1"/>
  <c r="AM72" i="1"/>
  <c r="AL72" i="1"/>
  <c r="AU37" i="1"/>
  <c r="BY37" i="1" s="1"/>
  <c r="AO37" i="1"/>
  <c r="AN37" i="1"/>
  <c r="AM37" i="1"/>
  <c r="AL37" i="1"/>
  <c r="AU9" i="1"/>
  <c r="BR9" i="1" s="1"/>
  <c r="AO9" i="1"/>
  <c r="AN9" i="1"/>
  <c r="AM9" i="1"/>
  <c r="AL9" i="1"/>
  <c r="AU71" i="1"/>
  <c r="BY71" i="1" s="1"/>
  <c r="AO71" i="1"/>
  <c r="AN71" i="1"/>
  <c r="AM71" i="1"/>
  <c r="AL71" i="1"/>
  <c r="AU36" i="1"/>
  <c r="BY36" i="1" s="1"/>
  <c r="AO36" i="1"/>
  <c r="AN36" i="1"/>
  <c r="AM36" i="1"/>
  <c r="AL36" i="1"/>
  <c r="AU83" i="1"/>
  <c r="BY83" i="1" s="1"/>
  <c r="AO83" i="1"/>
  <c r="AN83" i="1"/>
  <c r="AM83" i="1"/>
  <c r="AL83" i="1"/>
  <c r="AU70" i="1"/>
  <c r="BR70" i="1" s="1"/>
  <c r="AO70" i="1"/>
  <c r="AN70" i="1"/>
  <c r="AM70" i="1"/>
  <c r="AL70" i="1"/>
  <c r="AU60" i="1"/>
  <c r="AO60" i="1"/>
  <c r="AN60" i="1"/>
  <c r="AM60" i="1"/>
  <c r="AL60" i="1"/>
  <c r="AU35" i="1"/>
  <c r="BY35" i="1" s="1"/>
  <c r="AO35" i="1"/>
  <c r="AN35" i="1"/>
  <c r="AM35" i="1"/>
  <c r="AL35" i="1"/>
  <c r="AU8" i="1"/>
  <c r="BT8" i="1" s="1"/>
  <c r="AO8" i="1"/>
  <c r="AN8" i="1"/>
  <c r="AM8" i="1"/>
  <c r="AL8" i="1"/>
  <c r="AU34" i="1"/>
  <c r="BT34" i="1" s="1"/>
  <c r="AO34" i="1"/>
  <c r="AN34" i="1"/>
  <c r="AM34" i="1"/>
  <c r="AL34" i="1"/>
  <c r="AU33" i="1"/>
  <c r="AO33" i="1"/>
  <c r="AN33" i="1"/>
  <c r="AM33" i="1"/>
  <c r="AL33" i="1"/>
  <c r="AU32" i="1"/>
  <c r="BY32" i="1" s="1"/>
  <c r="AO32" i="1"/>
  <c r="AN32" i="1"/>
  <c r="AM32" i="1"/>
  <c r="AL32" i="1"/>
  <c r="AU31" i="1"/>
  <c r="BT31" i="1" s="1"/>
  <c r="AO31" i="1"/>
  <c r="AN31" i="1"/>
  <c r="AM31" i="1"/>
  <c r="AL31" i="1"/>
  <c r="AU30" i="1"/>
  <c r="BT30" i="1" s="1"/>
  <c r="AO30" i="1"/>
  <c r="AN30" i="1"/>
  <c r="AM30" i="1"/>
  <c r="AL30" i="1"/>
  <c r="AU7" i="1"/>
  <c r="AO7" i="1"/>
  <c r="AN7" i="1"/>
  <c r="AM7" i="1"/>
  <c r="AL7" i="1"/>
  <c r="AU6" i="1"/>
  <c r="BY6" i="1" s="1"/>
  <c r="AO6" i="1"/>
  <c r="AN6" i="1"/>
  <c r="AM6" i="1"/>
  <c r="AL6" i="1"/>
  <c r="AU5" i="1"/>
  <c r="BT5" i="1" s="1"/>
  <c r="AO5" i="1"/>
  <c r="AN5" i="1"/>
  <c r="AM5" i="1"/>
  <c r="AL5" i="1"/>
  <c r="AU4" i="1"/>
  <c r="BT4" i="1" s="1"/>
  <c r="AO4" i="1"/>
  <c r="AN4" i="1"/>
  <c r="AM4" i="1"/>
  <c r="AL4" i="1"/>
  <c r="AU3" i="1"/>
  <c r="AO3" i="1"/>
  <c r="AN3" i="1"/>
  <c r="AM3" i="1"/>
  <c r="AL3" i="1"/>
  <c r="AU69" i="1"/>
  <c r="BY69" i="1" s="1"/>
  <c r="AO69" i="1"/>
  <c r="AN69" i="1"/>
  <c r="AM69" i="1"/>
  <c r="AL69" i="1"/>
  <c r="AU59" i="1"/>
  <c r="BT59" i="1" s="1"/>
  <c r="AO59" i="1"/>
  <c r="AN59" i="1"/>
  <c r="AM59" i="1"/>
  <c r="AL59" i="1"/>
  <c r="AU29" i="1"/>
  <c r="BY29" i="1" s="1"/>
  <c r="AO29" i="1"/>
  <c r="AN29" i="1"/>
  <c r="AM29" i="1"/>
  <c r="AL29" i="1"/>
  <c r="AU28" i="1"/>
  <c r="AO28" i="1"/>
  <c r="AN28" i="1"/>
  <c r="AM28" i="1"/>
  <c r="AL28" i="1"/>
  <c r="AU27" i="1"/>
  <c r="BY27" i="1" s="1"/>
  <c r="AO27" i="1"/>
  <c r="AN27" i="1"/>
  <c r="AM27" i="1"/>
  <c r="AL27" i="1"/>
  <c r="AU2" i="1"/>
  <c r="BT2" i="1" s="1"/>
  <c r="AO2" i="1"/>
  <c r="AN2" i="1"/>
  <c r="AM2" i="1"/>
  <c r="AL2" i="1"/>
  <c r="AT60" i="1" l="1"/>
  <c r="BX60" i="1" s="1"/>
  <c r="AT59" i="1"/>
  <c r="AT61" i="1"/>
  <c r="BR6" i="1"/>
  <c r="BY38" i="1"/>
  <c r="AT25" i="1"/>
  <c r="AT7" i="1"/>
  <c r="BZ7" i="1" s="1"/>
  <c r="AT30" i="1"/>
  <c r="BZ30" i="1" s="1"/>
  <c r="BT6" i="1"/>
  <c r="AT32" i="1"/>
  <c r="BT9" i="1"/>
  <c r="BT10" i="1"/>
  <c r="AT62" i="1"/>
  <c r="BY78" i="1"/>
  <c r="AT79" i="1"/>
  <c r="AT41" i="1"/>
  <c r="BZ41" i="1" s="1"/>
  <c r="AT65" i="1"/>
  <c r="BX65" i="1" s="1"/>
  <c r="AT27" i="1"/>
  <c r="AT31" i="1"/>
  <c r="BZ31" i="1" s="1"/>
  <c r="AT40" i="1"/>
  <c r="BX40" i="1" s="1"/>
  <c r="AT63" i="1"/>
  <c r="BZ63" i="1" s="1"/>
  <c r="AT39" i="1"/>
  <c r="AT12" i="1"/>
  <c r="BZ12" i="1" s="1"/>
  <c r="BT55" i="1"/>
  <c r="BY57" i="1"/>
  <c r="BT69" i="1"/>
  <c r="BY11" i="1"/>
  <c r="BT41" i="1"/>
  <c r="BT75" i="1"/>
  <c r="BT76" i="1"/>
  <c r="AT52" i="1"/>
  <c r="BZ52" i="1" s="1"/>
  <c r="AT78" i="1"/>
  <c r="BZ78" i="1" s="1"/>
  <c r="AT9" i="1"/>
  <c r="BZ9" i="1" s="1"/>
  <c r="AT29" i="1"/>
  <c r="BZ29" i="1" s="1"/>
  <c r="AT3" i="1"/>
  <c r="BZ3" i="1" s="1"/>
  <c r="BT35" i="1"/>
  <c r="BY41" i="1"/>
  <c r="AT15" i="1"/>
  <c r="BZ15" i="1" s="1"/>
  <c r="BR21" i="1"/>
  <c r="AT28" i="1"/>
  <c r="BZ28" i="1" s="1"/>
  <c r="AT69" i="1"/>
  <c r="BX69" i="1" s="1"/>
  <c r="AT34" i="1"/>
  <c r="AT36" i="1"/>
  <c r="BX36" i="1" s="1"/>
  <c r="AT11" i="1"/>
  <c r="BZ11" i="1" s="1"/>
  <c r="AT75" i="1"/>
  <c r="AT56" i="1"/>
  <c r="BZ56" i="1" s="1"/>
  <c r="BR76" i="1"/>
  <c r="AT2" i="1"/>
  <c r="BX2" i="1" s="1"/>
  <c r="BT32" i="1"/>
  <c r="BR53" i="1"/>
  <c r="BR55" i="1"/>
  <c r="AT4" i="1"/>
  <c r="BX4" i="1" s="1"/>
  <c r="BY77" i="1"/>
  <c r="AT33" i="1"/>
  <c r="BZ33" i="1" s="1"/>
  <c r="AT48" i="1"/>
  <c r="BZ48" i="1" s="1"/>
  <c r="AT19" i="1"/>
  <c r="BZ19" i="1" s="1"/>
  <c r="BR59" i="1"/>
  <c r="BR31" i="1"/>
  <c r="BT29" i="1"/>
  <c r="BY59" i="1"/>
  <c r="BR30" i="1"/>
  <c r="BY31" i="1"/>
  <c r="AT70" i="1"/>
  <c r="BZ70" i="1" s="1"/>
  <c r="BR37" i="1"/>
  <c r="BR73" i="1"/>
  <c r="AT46" i="1"/>
  <c r="BX63" i="1"/>
  <c r="BT64" i="1"/>
  <c r="BR74" i="1"/>
  <c r="BY75" i="1"/>
  <c r="AT77" i="1"/>
  <c r="BZ77" i="1" s="1"/>
  <c r="BT81" i="1"/>
  <c r="BR18" i="1"/>
  <c r="BY22" i="1"/>
  <c r="BR29" i="1"/>
  <c r="AT80" i="1"/>
  <c r="BX80" i="1" s="1"/>
  <c r="BT22" i="1"/>
  <c r="BT37" i="1"/>
  <c r="BT73" i="1"/>
  <c r="BY63" i="1"/>
  <c r="BY64" i="1"/>
  <c r="AT16" i="1"/>
  <c r="BT18" i="1"/>
  <c r="BT24" i="1"/>
  <c r="AT71" i="1"/>
  <c r="BZ71" i="1" s="1"/>
  <c r="BT63" i="1"/>
  <c r="BR5" i="1"/>
  <c r="BR8" i="1"/>
  <c r="BT71" i="1"/>
  <c r="AT43" i="1"/>
  <c r="BZ43" i="1" s="1"/>
  <c r="BR45" i="1"/>
  <c r="AT13" i="1"/>
  <c r="BZ13" i="1" s="1"/>
  <c r="BT14" i="1"/>
  <c r="BR50" i="1"/>
  <c r="BT17" i="1"/>
  <c r="BR80" i="1"/>
  <c r="BY81" i="1"/>
  <c r="BT57" i="1"/>
  <c r="BY24" i="1"/>
  <c r="BR4" i="1"/>
  <c r="BY5" i="1"/>
  <c r="BR34" i="1"/>
  <c r="BY8" i="1"/>
  <c r="BR83" i="1"/>
  <c r="AT72" i="1"/>
  <c r="BZ72" i="1" s="1"/>
  <c r="AT42" i="1"/>
  <c r="BZ42" i="1" s="1"/>
  <c r="BT44" i="1"/>
  <c r="BT45" i="1"/>
  <c r="BR49" i="1"/>
  <c r="BT50" i="1"/>
  <c r="BY17" i="1"/>
  <c r="AT81" i="1"/>
  <c r="AT18" i="1"/>
  <c r="BX18" i="1" s="1"/>
  <c r="AT53" i="1"/>
  <c r="BR20" i="1"/>
  <c r="BR2" i="1"/>
  <c r="AT6" i="1"/>
  <c r="BX6" i="1" s="1"/>
  <c r="AT35" i="1"/>
  <c r="BZ35" i="1" s="1"/>
  <c r="BR38" i="1"/>
  <c r="BY44" i="1"/>
  <c r="AT47" i="1"/>
  <c r="BZ47" i="1" s="1"/>
  <c r="BT48" i="1"/>
  <c r="BT49" i="1"/>
  <c r="BY14" i="1"/>
  <c r="BR16" i="1"/>
  <c r="AT66" i="1"/>
  <c r="BX66" i="1" s="1"/>
  <c r="BR78" i="1"/>
  <c r="BT54" i="1"/>
  <c r="BT20" i="1"/>
  <c r="AT21" i="1"/>
  <c r="BR56" i="1"/>
  <c r="BR66" i="1"/>
  <c r="BY2" i="1"/>
  <c r="AT5" i="1"/>
  <c r="BX5" i="1" s="1"/>
  <c r="AT8" i="1"/>
  <c r="BX8" i="1" s="1"/>
  <c r="BT70" i="1"/>
  <c r="BT11" i="1"/>
  <c r="BY48" i="1"/>
  <c r="AT14" i="1"/>
  <c r="AT74" i="1"/>
  <c r="BX74" i="1" s="1"/>
  <c r="AT17" i="1"/>
  <c r="BZ17" i="1" s="1"/>
  <c r="BT77" i="1"/>
  <c r="AT57" i="1"/>
  <c r="BZ57" i="1" s="1"/>
  <c r="BX31" i="1"/>
  <c r="BX32" i="1"/>
  <c r="BZ32" i="1"/>
  <c r="BZ39" i="1"/>
  <c r="BX39" i="1"/>
  <c r="BX59" i="1"/>
  <c r="BZ59" i="1"/>
  <c r="BZ6" i="1"/>
  <c r="BX27" i="1"/>
  <c r="BZ27" i="1"/>
  <c r="BX42" i="1"/>
  <c r="BZ46" i="1"/>
  <c r="BX46" i="1"/>
  <c r="BR13" i="1"/>
  <c r="BR28" i="1"/>
  <c r="BX29" i="1"/>
  <c r="BR3" i="1"/>
  <c r="BR7" i="1"/>
  <c r="BR33" i="1"/>
  <c r="BX34" i="1"/>
  <c r="BR60" i="1"/>
  <c r="BY70" i="1"/>
  <c r="AT44" i="1"/>
  <c r="BY46" i="1"/>
  <c r="BT46" i="1"/>
  <c r="BR46" i="1"/>
  <c r="BY47" i="1"/>
  <c r="AT51" i="1"/>
  <c r="BX53" i="1"/>
  <c r="BT28" i="1"/>
  <c r="BT3" i="1"/>
  <c r="BY4" i="1"/>
  <c r="BT7" i="1"/>
  <c r="BY30" i="1"/>
  <c r="BT33" i="1"/>
  <c r="BY34" i="1"/>
  <c r="BT60" i="1"/>
  <c r="BY9" i="1"/>
  <c r="AT45" i="1"/>
  <c r="BR47" i="1"/>
  <c r="AT64" i="1"/>
  <c r="AT76" i="1"/>
  <c r="BT13" i="1"/>
  <c r="BY13" i="1"/>
  <c r="BR27" i="1"/>
  <c r="BR69" i="1"/>
  <c r="BX3" i="1"/>
  <c r="BZ4" i="1"/>
  <c r="BR32" i="1"/>
  <c r="BX33" i="1"/>
  <c r="BZ34" i="1"/>
  <c r="BR35" i="1"/>
  <c r="BY60" i="1"/>
  <c r="BT83" i="1"/>
  <c r="BR71" i="1"/>
  <c r="BX43" i="1"/>
  <c r="BT47" i="1"/>
  <c r="BZ62" i="1"/>
  <c r="BX62" i="1"/>
  <c r="AT50" i="1"/>
  <c r="AT24" i="1"/>
  <c r="BZ65" i="1"/>
  <c r="BT27" i="1"/>
  <c r="BY28" i="1"/>
  <c r="BY3" i="1"/>
  <c r="BY7" i="1"/>
  <c r="BY33" i="1"/>
  <c r="BZ60" i="1"/>
  <c r="BT72" i="1"/>
  <c r="BR72" i="1"/>
  <c r="AT10" i="1"/>
  <c r="BY42" i="1"/>
  <c r="BT42" i="1"/>
  <c r="BR42" i="1"/>
  <c r="BZ61" i="1"/>
  <c r="BX61" i="1"/>
  <c r="BZ16" i="1"/>
  <c r="BX16" i="1"/>
  <c r="BZ25" i="1"/>
  <c r="BX25" i="1"/>
  <c r="AT73" i="1"/>
  <c r="BY43" i="1"/>
  <c r="BY62" i="1"/>
  <c r="AT55" i="1"/>
  <c r="AT83" i="1"/>
  <c r="AT37" i="1"/>
  <c r="BY39" i="1"/>
  <c r="BT39" i="1"/>
  <c r="BR39" i="1"/>
  <c r="BY61" i="1"/>
  <c r="BT61" i="1"/>
  <c r="BR61" i="1"/>
  <c r="BZ79" i="1"/>
  <c r="BX79" i="1"/>
  <c r="BT36" i="1"/>
  <c r="BR36" i="1"/>
  <c r="BY72" i="1"/>
  <c r="BY10" i="1"/>
  <c r="AT38" i="1"/>
  <c r="BY40" i="1"/>
  <c r="BR43" i="1"/>
  <c r="AT49" i="1"/>
  <c r="BR62" i="1"/>
  <c r="BZ21" i="1"/>
  <c r="BX21" i="1"/>
  <c r="BR12" i="1"/>
  <c r="BR65" i="1"/>
  <c r="BR15" i="1"/>
  <c r="BR52" i="1"/>
  <c r="BR79" i="1"/>
  <c r="BR19" i="1"/>
  <c r="BR67" i="1"/>
  <c r="BR23" i="1"/>
  <c r="BR25" i="1"/>
  <c r="BT12" i="1"/>
  <c r="BT65" i="1"/>
  <c r="BY74" i="1"/>
  <c r="BT15" i="1"/>
  <c r="BY16" i="1"/>
  <c r="BT52" i="1"/>
  <c r="BY66" i="1"/>
  <c r="BT79" i="1"/>
  <c r="BY80" i="1"/>
  <c r="BT19" i="1"/>
  <c r="BY53" i="1"/>
  <c r="BT67" i="1"/>
  <c r="BY21" i="1"/>
  <c r="BT23" i="1"/>
  <c r="BY56" i="1"/>
  <c r="BT25" i="1"/>
  <c r="BY12" i="1"/>
  <c r="BY65" i="1"/>
  <c r="BY15" i="1"/>
  <c r="BY52" i="1"/>
  <c r="BY79" i="1"/>
  <c r="BY19" i="1"/>
  <c r="BY23" i="1"/>
  <c r="BY25" i="1"/>
  <c r="BX12" i="1" l="1"/>
  <c r="BX19" i="1"/>
  <c r="BX28" i="1"/>
  <c r="BX48" i="1"/>
  <c r="BX52" i="1"/>
  <c r="BX41" i="1"/>
  <c r="BX30" i="1"/>
  <c r="BX7" i="1"/>
  <c r="BX57" i="1"/>
  <c r="BX78" i="1"/>
  <c r="BZ74" i="1"/>
  <c r="BZ40" i="1"/>
  <c r="BZ2" i="1"/>
  <c r="BZ80" i="1"/>
  <c r="BX13" i="1"/>
  <c r="BX11" i="1"/>
  <c r="BX9" i="1"/>
  <c r="BZ36" i="1"/>
  <c r="BX35" i="1"/>
  <c r="BX71" i="1"/>
  <c r="BX17" i="1"/>
  <c r="BX15" i="1"/>
  <c r="BZ69" i="1"/>
  <c r="BZ66" i="1"/>
  <c r="BZ75" i="1"/>
  <c r="BX75" i="1"/>
  <c r="BX56" i="1"/>
  <c r="BZ8" i="1"/>
  <c r="BZ81" i="1"/>
  <c r="BX81" i="1"/>
  <c r="BX72" i="1"/>
  <c r="BZ14" i="1"/>
  <c r="BX14" i="1"/>
  <c r="BZ18" i="1"/>
  <c r="BX47" i="1"/>
  <c r="BZ5" i="1"/>
  <c r="BX70" i="1"/>
  <c r="BX77" i="1"/>
  <c r="BX64" i="1"/>
  <c r="BZ64" i="1"/>
  <c r="BX37" i="1"/>
  <c r="BZ37" i="1"/>
  <c r="BX10" i="1"/>
  <c r="BZ10" i="1"/>
  <c r="BZ83" i="1"/>
  <c r="BX83" i="1"/>
  <c r="BX49" i="1"/>
  <c r="BZ49" i="1"/>
  <c r="BZ44" i="1"/>
  <c r="BX44" i="1"/>
  <c r="BX38" i="1"/>
  <c r="BZ38" i="1"/>
  <c r="BX73" i="1"/>
  <c r="BZ73" i="1"/>
  <c r="BX50" i="1"/>
  <c r="BZ50" i="1"/>
  <c r="BX51" i="1"/>
  <c r="BZ51" i="1"/>
  <c r="BX45" i="1"/>
  <c r="BZ45" i="1"/>
  <c r="BX55" i="1"/>
  <c r="BZ55" i="1"/>
  <c r="BX24" i="1"/>
  <c r="BZ24" i="1"/>
  <c r="BX76" i="1"/>
  <c r="BZ76" i="1"/>
</calcChain>
</file>

<file path=xl/sharedStrings.xml><?xml version="1.0" encoding="utf-8"?>
<sst xmlns="http://schemas.openxmlformats.org/spreadsheetml/2006/main" count="2043" uniqueCount="463">
  <si>
    <t>2021-22 CYCLE 5 APPROVALS</t>
  </si>
  <si>
    <r>
      <rPr>
        <b/>
        <sz val="12"/>
        <color rgb="FFFF0000"/>
        <rFont val="Calibri"/>
        <family val="2"/>
        <scheme val="minor"/>
      </rPr>
      <t>2021-2022 Sem 2 Data Collection - as of Cycle 5 approvals
CYCLE 5</t>
    </r>
    <r>
      <rPr>
        <b/>
        <sz val="11"/>
        <rFont val="Calibri"/>
        <family val="2"/>
        <scheme val="minor"/>
      </rPr>
      <t xml:space="preserve">
</t>
    </r>
  </si>
  <si>
    <t>COLLEGE</t>
  </si>
  <si>
    <t>BOARD</t>
  </si>
  <si>
    <t xml:space="preserve">HIGH
SCHOOL
</t>
  </si>
  <si>
    <t>HS 
COURSE
CODE</t>
  </si>
  <si>
    <t>COLLEGE
COURSE</t>
  </si>
  <si>
    <t xml:space="preserve">
Sem
2 
App'd
Seat</t>
  </si>
  <si>
    <t># STARTED BY AGE MALES 
15-16 yrs</t>
  </si>
  <si>
    <t># STARTED BY AGE FEMALES 15-16 yrs</t>
  </si>
  <si>
    <t>#STARTED BY AGE-PREFER TO SPECIFY 
15-16yrs</t>
  </si>
  <si>
    <t>#STARTED BY AGE-PREFER NOT TO DISCLOSE
15-16 yrs</t>
  </si>
  <si>
    <t># STARTED BY AGE MALES
17 yrs</t>
  </si>
  <si>
    <t># STARTED BY AGE FEMALES 
17 yrs</t>
  </si>
  <si>
    <t>#STARTED BY AGE-PREFER TO SPECIFY 
17 yrs</t>
  </si>
  <si>
    <t>#STARTED BY AGE-PREFER NOT TO DISCLOSE
17yrs</t>
  </si>
  <si>
    <t># STARTED BY AGE MALES 
18 yrs</t>
  </si>
  <si>
    <t># STARTED BY AGE FEMALES 18 yrs</t>
  </si>
  <si>
    <t>#STARTED BY AGE-PREFER TO SPECIFY 
18 yrs</t>
  </si>
  <si>
    <t>#STARTED BY AGE-PREFER NOT TO DISCLOSE
18 yrs</t>
  </si>
  <si>
    <t># STARTED BY AGE MALES 
19 yrs</t>
  </si>
  <si>
    <t># STARTED BY AGE FEMALES 19 yrs</t>
  </si>
  <si>
    <t>#STARTED BY AGE-PREFER TO SPECIFY 
19 yrs</t>
  </si>
  <si>
    <t>#STARTED BY AGE-PREFER NOT TO DISCLOSE
19 yrs</t>
  </si>
  <si>
    <t># STARTED BY AGE MALES 
20 yrs</t>
  </si>
  <si>
    <t># STARTED BY AGE FEMALES 20 yrs</t>
  </si>
  <si>
    <t>#STARTED BY AGE-PREFER TO SPECIFY 
20 yrs</t>
  </si>
  <si>
    <t>#STARTED BY AGE-PREFER NOT TO DISCLOSE
20 yrs</t>
  </si>
  <si>
    <t># STARTED BY AGE MALES 20 plus</t>
  </si>
  <si>
    <t># STARTED BY AGE FEMALES 20 plus</t>
  </si>
  <si>
    <t>#STARTED BY AGE-PREFER TO SPECIFY 
20 plus</t>
  </si>
  <si>
    <t>#STARTED BY AGE-PREFER NOT TO DISCLOSE
20 plus</t>
  </si>
  <si>
    <t># STARTED BY AGE MALES Unknown</t>
  </si>
  <si>
    <t># STARTED BY AGE FEMALES Unknown</t>
  </si>
  <si>
    <t>#STARTED BY AGE-PREFER TO SPECIFY 
Unknown</t>
  </si>
  <si>
    <t>#STARTED BY AGE-PREFER NOT TO DISCLOSE
Unknown</t>
  </si>
  <si>
    <t>TOTAL #  STARTED MALES</t>
  </si>
  <si>
    <t>TOTAL  # STARTED FEMALES</t>
  </si>
  <si>
    <t>TOTAL # STARTED PREFER TO SPECIFY</t>
  </si>
  <si>
    <t>TOTAL # STARTED PREFER NOT TO DISCLOSE</t>
  </si>
  <si>
    <t>TOTAL # FINISHED MALES</t>
  </si>
  <si>
    <t>TOTAL # FINISHED FEMALES</t>
  </si>
  <si>
    <t>TOTAL # FINISHED PREFER TO SPECIFY</t>
  </si>
  <si>
    <t>TOTAL # FINISHED PREFER NOT TO DISCLOSE</t>
  </si>
  <si>
    <t>TOTAL # STARTED</t>
  </si>
  <si>
    <t>TOTAL # FINISHED</t>
  </si>
  <si>
    <t># OF IEP MALES</t>
  </si>
  <si>
    <t># OF IEP FEMALES</t>
  </si>
  <si>
    <t># OF IEP-PREFER TO SPECIFY</t>
  </si>
  <si>
    <t># OF IEP-PREFER NOT TO DISCLOSE</t>
  </si>
  <si>
    <t># OF PTG MALES</t>
  </si>
  <si>
    <t># OF PTG FEMALES</t>
  </si>
  <si>
    <t># OF PTG-PREFER TO SPECIFY</t>
  </si>
  <si>
    <t># OF PTG-PREFER NOT TO DISCLOSE</t>
  </si>
  <si>
    <t># OF DROP-OUTS MALES</t>
  </si>
  <si>
    <t># OF DROP-OUTS FEMALES</t>
  </si>
  <si>
    <t># OF DROP-OUTS-PREFER TO SPECIFY</t>
  </si>
  <si>
    <t># OF DROP-OUTS-PREFER NOT TO DISCLOSE</t>
  </si>
  <si>
    <t># OF SHSM MALES</t>
  </si>
  <si>
    <t># OF SHSM FEMALES</t>
  </si>
  <si>
    <t># OF SHSM-PREFER TO SPECIFY</t>
  </si>
  <si>
    <t># OF SHSM-PREFER NOT TO DISCLOSE</t>
  </si>
  <si>
    <t># OF OYAP MALES</t>
  </si>
  <si>
    <t># OF 
OYAP FEMALES</t>
  </si>
  <si>
    <t># OF OYAP-PREFER TO SPECIFY</t>
  </si>
  <si>
    <t># OF OYAP-PREFER NOT TO DISCLOSE</t>
  </si>
  <si>
    <t># of HS Dual credits attempted</t>
  </si>
  <si>
    <t># of HS Dual credits earned</t>
  </si>
  <si>
    <t># of college courses attempted (or Level 1)</t>
  </si>
  <si>
    <t># of college courses earned (or Level 1)</t>
  </si>
  <si>
    <t>SWAC Other HS courses attempted</t>
  </si>
  <si>
    <t>SWAC Other HS courses earned</t>
  </si>
  <si>
    <t>Total # started</t>
  </si>
  <si>
    <t>Total # finished</t>
  </si>
  <si>
    <t xml:space="preserve">% Aproved vs Actual </t>
  </si>
  <si>
    <t>% Retention</t>
  </si>
  <si>
    <t>%  Success in HS credit</t>
  </si>
  <si>
    <t>%  Success in College Credit</t>
  </si>
  <si>
    <t>comments/notes</t>
  </si>
  <si>
    <t>605-PR</t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</si>
  <si>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</t>
    </r>
  </si>
  <si>
    <t>DUR</t>
  </si>
  <si>
    <t>DCD</t>
  </si>
  <si>
    <t xml:space="preserve">all
</t>
  </si>
  <si>
    <t>variety</t>
  </si>
  <si>
    <t>DDS</t>
  </si>
  <si>
    <t>Beamer</t>
  </si>
  <si>
    <t>GL Roberts</t>
  </si>
  <si>
    <t>KPR</t>
  </si>
  <si>
    <t>PVN</t>
  </si>
  <si>
    <t>611-PR</t>
  </si>
  <si>
    <t>Durham Pathways-PTG</t>
  </si>
  <si>
    <t>Pereyma</t>
  </si>
  <si>
    <t>GLS 40</t>
  </si>
  <si>
    <t>GNED1139 Personal Wellness</t>
  </si>
  <si>
    <t>Paul Dwyer</t>
  </si>
  <si>
    <t>HPD4C</t>
  </si>
  <si>
    <t>PSYC1609 Child Dev't</t>
  </si>
  <si>
    <t>Notre Dame</t>
  </si>
  <si>
    <t>HHS4C</t>
  </si>
  <si>
    <t>GNED1407 Intro to Sociology</t>
  </si>
  <si>
    <t>PAF4O</t>
  </si>
  <si>
    <t>GNED1114 Living Fit and Well</t>
  </si>
  <si>
    <t>Fr Don</t>
  </si>
  <si>
    <t>BMI3C</t>
  </si>
  <si>
    <t>SOMT2300 Social Media Tech</t>
  </si>
  <si>
    <t xml:space="preserve">O'Neill </t>
  </si>
  <si>
    <t>HPW3C</t>
  </si>
  <si>
    <t>CHLD1100
Child Dev't 1</t>
  </si>
  <si>
    <t>GLN4O</t>
  </si>
  <si>
    <t>PREP1300 Preparing Acad Succ</t>
  </si>
  <si>
    <t>Maxwell 
Heights</t>
  </si>
  <si>
    <t>PLF4M</t>
  </si>
  <si>
    <t>GNED1120 Stress Wellness Nutrition</t>
  </si>
  <si>
    <t>626-SH</t>
  </si>
  <si>
    <t>Durham Health and Wellness and Sports-SHSM</t>
  </si>
  <si>
    <t>Eastdale CVI</t>
  </si>
  <si>
    <t>TPJ
4M</t>
  </si>
  <si>
    <t>BIOL1503 Anatomy + Physiology</t>
  </si>
  <si>
    <t>Port Perry</t>
  </si>
  <si>
    <t>TPJ4M</t>
  </si>
  <si>
    <t>GNED1106 Psych as a Behav Sci</t>
  </si>
  <si>
    <t>631-OY-DUR</t>
  </si>
  <si>
    <t>DURHAM OYAP          140 seats</t>
  </si>
  <si>
    <t>NA</t>
  </si>
  <si>
    <t>Variety</t>
  </si>
  <si>
    <t xml:space="preserve">I believe Claudine Sent to you? </t>
  </si>
  <si>
    <t>TLD</t>
  </si>
  <si>
    <t>633-PR</t>
  </si>
  <si>
    <t>Durham Skills for Math and Communication-PTG</t>
  </si>
  <si>
    <t>Dunbarton</t>
  </si>
  <si>
    <t>ENG
4C</t>
  </si>
  <si>
    <t>COMM1715 Academic Communic Essentials</t>
  </si>
  <si>
    <t>Holy Trinity</t>
  </si>
  <si>
    <t>634-PR</t>
  </si>
  <si>
    <t>Durham Hospitality and Culinary Arts-PTG</t>
  </si>
  <si>
    <t>Dwyer</t>
  </si>
  <si>
    <t>HFA4C</t>
  </si>
  <si>
    <t>GLOB1202 Intro to Global Cuisine</t>
  </si>
  <si>
    <t xml:space="preserve">Uxbridge
</t>
  </si>
  <si>
    <t>TFJ4C</t>
  </si>
  <si>
    <t>634-SH</t>
  </si>
  <si>
    <t>Durham SHSM Hospitality and Culinary Arts</t>
  </si>
  <si>
    <t>St Mary-PVNC</t>
  </si>
  <si>
    <t>TFJ
4C</t>
  </si>
  <si>
    <t>643-PR</t>
  </si>
  <si>
    <t>Durham Busines and IT Management-PTG</t>
  </si>
  <si>
    <t>BDI3C</t>
  </si>
  <si>
    <t>ENTR1202 Entrepreneurship</t>
  </si>
  <si>
    <t>All Saints</t>
  </si>
  <si>
    <t>BDV4C</t>
  </si>
  <si>
    <t>BDV
4C</t>
  </si>
  <si>
    <t>Anderson</t>
  </si>
  <si>
    <t>BOH 4M</t>
  </si>
  <si>
    <t>HURM1100
Hum Res 
Mngmt</t>
  </si>
  <si>
    <t xml:space="preserve">MKTG1200
Marketing </t>
  </si>
  <si>
    <t>643-SH</t>
  </si>
  <si>
    <t>Durham SHSM Business and IT Management</t>
  </si>
  <si>
    <t>BAF
3M</t>
  </si>
  <si>
    <t>ACCT1200 Accounting 1</t>
  </si>
  <si>
    <t>644-PR</t>
  </si>
  <si>
    <t>Durham Re-engagement Program-PTG</t>
  </si>
  <si>
    <t>DASS Oshawa</t>
  </si>
  <si>
    <t>THK4T</t>
  </si>
  <si>
    <t>HTLD1131 Landscape Planning-Mat+Const</t>
  </si>
  <si>
    <t>HBB
4T</t>
  </si>
  <si>
    <t>TXA3E</t>
  </si>
  <si>
    <t>ESMG1104 Manicure + Nail Tech</t>
  </si>
  <si>
    <t>GWB4T</t>
  </si>
  <si>
    <t>DASS Pickering</t>
  </si>
  <si>
    <t>TSK4T</t>
  </si>
  <si>
    <t>CCHT1401 Hand Tools</t>
  </si>
  <si>
    <t>TNC4T</t>
  </si>
  <si>
    <t>TFBE1301
Basic Electrical</t>
  </si>
  <si>
    <t>PPA4T</t>
  </si>
  <si>
    <t>ADMH1301 Addictions and Mental Health</t>
  </si>
  <si>
    <t>CIS Clar</t>
  </si>
  <si>
    <t>TLH
4T</t>
  </si>
  <si>
    <t>TFBW1304 Welding</t>
  </si>
  <si>
    <t>CIS Northu + Clar</t>
  </si>
  <si>
    <t>TNC
4T</t>
  </si>
  <si>
    <t>TFF4T</t>
  </si>
  <si>
    <t>646-PR</t>
  </si>
  <si>
    <t>Durham New Parents-PTG</t>
  </si>
  <si>
    <t>HHB4T</t>
  </si>
  <si>
    <t>GNED1125 Gender and Sexuality</t>
  </si>
  <si>
    <t>647-PR</t>
  </si>
  <si>
    <t>Durham Media Arts and Design-PTG</t>
  </si>
  <si>
    <t>TGJ3M</t>
  </si>
  <si>
    <t>Austin</t>
  </si>
  <si>
    <t>AWQ4M</t>
  </si>
  <si>
    <t>DIPI1300 Digl Phot + Imaging</t>
  </si>
  <si>
    <t>ASM3M</t>
  </si>
  <si>
    <t>AUDI1400 Audio Capture</t>
  </si>
  <si>
    <t>Bowmanville HS</t>
  </si>
  <si>
    <t>AWD
3M</t>
  </si>
  <si>
    <t>TYPO1300 Typo-
graphy 1</t>
  </si>
  <si>
    <t>St Thom
Aquin</t>
  </si>
  <si>
    <t>AVI4M</t>
  </si>
  <si>
    <t>St Stephen</t>
  </si>
  <si>
    <t>ASM
40</t>
  </si>
  <si>
    <t>648-PR</t>
  </si>
  <si>
    <t>Durham Skilled Trades at SS-PTG</t>
  </si>
  <si>
    <t>TTA4C</t>
  </si>
  <si>
    <t>TFBA1302
Trade Fund
Basic Auto</t>
  </si>
  <si>
    <t>TCJ4C</t>
  </si>
  <si>
    <t>TFBC2102 Basic Carpentry</t>
  </si>
  <si>
    <t>TCJ3C</t>
  </si>
  <si>
    <t>Mc Laughlin</t>
  </si>
  <si>
    <t>TCJ 4C</t>
  </si>
  <si>
    <t xml:space="preserve">Ajax </t>
  </si>
  <si>
    <t>TTJ
4C</t>
  </si>
  <si>
    <t>ENSS</t>
  </si>
  <si>
    <t>TTJ4C</t>
  </si>
  <si>
    <t>TMJ3C</t>
  </si>
  <si>
    <t>TMJ
3C</t>
  </si>
  <si>
    <t>HVMF1401  HVAC-SMF</t>
  </si>
  <si>
    <t>TCJ
4C</t>
  </si>
  <si>
    <t>TFBP1303
Trade Fund
Plumbing</t>
  </si>
  <si>
    <t>651-PR</t>
  </si>
  <si>
    <t>Durham Aesthetics-PTG</t>
  </si>
  <si>
    <t>TXJ3E</t>
  </si>
  <si>
    <t>CTMG1104 Makeup+Corrective Tech 1</t>
  </si>
  <si>
    <t>658-PR</t>
  </si>
  <si>
    <t>Durham Summer SWAC</t>
  </si>
  <si>
    <t>GNED1108
Human Relations</t>
  </si>
  <si>
    <t>HAS NOT RAN YET</t>
  </si>
  <si>
    <t>660-PR</t>
  </si>
  <si>
    <t>Durham Summer School Dual Credits</t>
  </si>
  <si>
    <t>PLI4T</t>
  </si>
  <si>
    <t>Durham/ Fleming /Loyalist Summer School Dual Credits</t>
  </si>
  <si>
    <t>Courtice SS</t>
  </si>
  <si>
    <t>661-AD</t>
  </si>
  <si>
    <t>Durham Pathways via Adult Dual Credits</t>
  </si>
  <si>
    <t>Arch AM</t>
  </si>
  <si>
    <t>HEF4T</t>
  </si>
  <si>
    <t>GNED1122 Ethics in Daily Life (21 plus)</t>
  </si>
  <si>
    <t>I don’t have this????</t>
  </si>
  <si>
    <t>CON ED</t>
  </si>
  <si>
    <t>PREP1300 Preparing Acad Succ (21 plus)</t>
  </si>
  <si>
    <t>661-PR</t>
  </si>
  <si>
    <t>Durham College-Under 21</t>
  </si>
  <si>
    <t>GNED1122 Ethics in Daily Life (under 21)</t>
  </si>
  <si>
    <t>NO STUDENTS</t>
  </si>
  <si>
    <t>PREP1300 Preparing Acad Succ (under 21)</t>
  </si>
  <si>
    <t>662-AD</t>
  </si>
  <si>
    <t>Durham College ADC-CON ED SWAC with DDSB</t>
  </si>
  <si>
    <t>TSQ4T</t>
  </si>
  <si>
    <t>RENO1101 Wood Framed Construction</t>
  </si>
  <si>
    <t>663-AD</t>
  </si>
  <si>
    <t>Durham College ADC-SWAC with DCDSB</t>
  </si>
  <si>
    <t>TSE4T</t>
  </si>
  <si>
    <t>TFBC2102 Basic Carpentry (21 plus)</t>
  </si>
  <si>
    <t>663-P</t>
  </si>
  <si>
    <t>Durham College CON.ED. SWAC with DCDSB</t>
  </si>
  <si>
    <t>TFBC2102 Basic Carpentry (under 21)</t>
  </si>
  <si>
    <t>2021-22 SEM 1 DATA COLLECTION</t>
  </si>
  <si>
    <r>
      <rPr>
        <b/>
        <sz val="12"/>
        <color rgb="FFFF0000"/>
        <rFont val="Calibri"/>
        <family val="2"/>
        <scheme val="minor"/>
      </rPr>
      <t xml:space="preserve">2021-2022 Sem 1 Master 
</t>
    </r>
    <r>
      <rPr>
        <b/>
        <sz val="8"/>
        <color rgb="FFFF0000"/>
        <rFont val="Calibri"/>
        <family val="2"/>
        <scheme val="minor"/>
      </rPr>
      <t>(as of approved cycle 3)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</t>
    </r>
  </si>
  <si>
    <t xml:space="preserve">
Sem 1  App'd
Seats</t>
  </si>
  <si>
    <t># STARTED BY AGE MALES 20 yrs</t>
  </si>
  <si>
    <t># OF OYAP FEMALES</t>
  </si>
  <si>
    <t>GLS4O</t>
  </si>
  <si>
    <t>HPW 3C</t>
  </si>
  <si>
    <t>629-PR</t>
  </si>
  <si>
    <t>Durham Applied Science and Technology-PTG</t>
  </si>
  <si>
    <t>TEJ4M</t>
  </si>
  <si>
    <t>DGFN1131 Digital Fundament</t>
  </si>
  <si>
    <t>CGG3O</t>
  </si>
  <si>
    <t>TOUR1201 Intro to Tour + Hospit</t>
  </si>
  <si>
    <t>TFR3C</t>
  </si>
  <si>
    <t>BMI
3C</t>
  </si>
  <si>
    <t>BOH4M</t>
  </si>
  <si>
    <t>DOC</t>
  </si>
  <si>
    <t>ASM
301</t>
  </si>
  <si>
    <t>TTJ
3C</t>
  </si>
  <si>
    <t>GNED1122 Ethics in Daily Life</t>
  </si>
  <si>
    <t>PPJ4T</t>
  </si>
  <si>
    <t>DURH</t>
  </si>
  <si>
    <t>HIP4O</t>
  </si>
  <si>
    <t>ENG4C</t>
  </si>
  <si>
    <t xml:space="preserve">BDI
3C
</t>
  </si>
  <si>
    <t>ENTR2200
Starting a Business</t>
  </si>
  <si>
    <t>TGO4T</t>
  </si>
  <si>
    <t xml:space="preserve">VIPR2300 Video Cap +Editing </t>
  </si>
  <si>
    <t>TXA4E</t>
  </si>
  <si>
    <t>IDC4O</t>
  </si>
  <si>
    <t>648-SH</t>
  </si>
  <si>
    <t>Durham SHSM Skilled Trades at the SS</t>
  </si>
  <si>
    <t>Pickering HS</t>
  </si>
  <si>
    <t>TXJ4E</t>
  </si>
  <si>
    <t>GNED1440 Feminine Beauty</t>
  </si>
  <si>
    <t>PPL4O</t>
  </si>
  <si>
    <t xml:space="preserve">Port Hope </t>
  </si>
  <si>
    <t>CGR
4M</t>
  </si>
  <si>
    <t>ENVI2131 Environ Science</t>
  </si>
  <si>
    <t>PPI4T</t>
  </si>
  <si>
    <t>Clarington CSS</t>
  </si>
  <si>
    <t>TXC4T</t>
  </si>
  <si>
    <t>St Peter</t>
  </si>
  <si>
    <t>TMJ4M</t>
  </si>
  <si>
    <t xml:space="preserve">602-SH
</t>
  </si>
  <si>
    <t>Fleming SHSM Hospitality/Tourism</t>
  </si>
  <si>
    <t>FLE</t>
  </si>
  <si>
    <t>TFJ
3C</t>
  </si>
  <si>
    <t>CULN31 Basic Cul Tech</t>
  </si>
  <si>
    <t>607-PR</t>
  </si>
  <si>
    <t xml:space="preserve">FLEMING CFS SUTHERLAND </t>
  </si>
  <si>
    <t>Holy Cross + St Pete</t>
  </si>
  <si>
    <t>SVP4T</t>
  </si>
  <si>
    <t>ECOS13 Ecosystem Skills</t>
  </si>
  <si>
    <t>FLEMING CFS SUTHERLAND</t>
  </si>
  <si>
    <t>TSL4T</t>
  </si>
  <si>
    <t>MECH255
Intro to Mech Trades</t>
  </si>
  <si>
    <t>608-PR</t>
  </si>
  <si>
    <t>Fleming Hospitality/Tourism-PTG</t>
  </si>
  <si>
    <t>Weldon</t>
  </si>
  <si>
    <t>TKA4T</t>
  </si>
  <si>
    <t>CULN136 Cooking Fundamentals for the Trades</t>
  </si>
  <si>
    <t>Halib
Highl</t>
  </si>
  <si>
    <t xml:space="preserve">TFJ
4C
</t>
  </si>
  <si>
    <t>610-PR</t>
  </si>
  <si>
    <t>Fleming Exploring New Pathways-PTG</t>
  </si>
  <si>
    <t>TBD</t>
  </si>
  <si>
    <t>SOCI165 Power Privilege and Oppression</t>
  </si>
  <si>
    <t>PACE</t>
  </si>
  <si>
    <t>HBK4T</t>
  </si>
  <si>
    <t>GNED22 Human Sexuality</t>
  </si>
  <si>
    <t>Kenner</t>
  </si>
  <si>
    <t>COMM201 Communications 1</t>
  </si>
  <si>
    <t>NDW4M</t>
  </si>
  <si>
    <t>GNED49 Intro to Indig Studies</t>
  </si>
  <si>
    <t>Holy Cross</t>
  </si>
  <si>
    <t>ADA4M</t>
  </si>
  <si>
    <t>GNED66 
Intro to Improv</t>
  </si>
  <si>
    <t>NAA4T</t>
  </si>
  <si>
    <t>GNED49 Intro to Indigineous Studies</t>
  </si>
  <si>
    <t>612-PR</t>
  </si>
  <si>
    <t>Fleming Aesthetics-PTG</t>
  </si>
  <si>
    <t>TXK 4T</t>
  </si>
  <si>
    <t>COSM3
Manicure</t>
  </si>
  <si>
    <t>613-PR</t>
  </si>
  <si>
    <t>Fleming Health and Wellness-PTG</t>
  </si>
  <si>
    <t>Adam Scott</t>
  </si>
  <si>
    <t>RECR146 AppLeisPhysActi +Group Ex</t>
  </si>
  <si>
    <t>JCRichardson</t>
  </si>
  <si>
    <t>PAD4O</t>
  </si>
  <si>
    <t>TOUR42 Outdoor Adventure</t>
  </si>
  <si>
    <t>615-PR</t>
  </si>
  <si>
    <t>Fleming Skilled Trades-PTG</t>
  </si>
  <si>
    <t>TUI4T</t>
  </si>
  <si>
    <t>TSM 4T</t>
  </si>
  <si>
    <t>MECH201 App Tools + Piping Meth 1</t>
  </si>
  <si>
    <t>TSL 
4T</t>
  </si>
  <si>
    <t>616-PR</t>
  </si>
  <si>
    <t>Fleming Skilled Trades @Frost-PTG</t>
  </si>
  <si>
    <t>Fenelon Falls</t>
  </si>
  <si>
    <t>CRPT18 Carpentry Fund 1</t>
  </si>
  <si>
    <t>LCVI</t>
  </si>
  <si>
    <t>TSM4T</t>
  </si>
  <si>
    <t>617-PR</t>
  </si>
  <si>
    <t>Fleming Environmental Connections-PTG</t>
  </si>
  <si>
    <t>Sinclair</t>
  </si>
  <si>
    <t>PAD3O</t>
  </si>
  <si>
    <t>617-SH</t>
  </si>
  <si>
    <t>Fleming Environmental Connections-SHSM</t>
  </si>
  <si>
    <t>SVN3M</t>
  </si>
  <si>
    <t>628-PR</t>
  </si>
  <si>
    <t>Fleming Manufacturing Connections-PTG</t>
  </si>
  <si>
    <t>Norwood</t>
  </si>
  <si>
    <t>636-PR</t>
  </si>
  <si>
    <t>Fleming Business Connections-PTG</t>
  </si>
  <si>
    <t>MKTG14
Marketing</t>
  </si>
  <si>
    <t>652-PR</t>
  </si>
  <si>
    <t>TCC4E</t>
  </si>
  <si>
    <t>TTC4E</t>
  </si>
  <si>
    <t>Clarke 
HS</t>
  </si>
  <si>
    <t>cancelled MECH 255 using line for ADC</t>
  </si>
  <si>
    <t>TCJ4E</t>
  </si>
  <si>
    <t>653-AD</t>
  </si>
  <si>
    <t>Fleming College ADC</t>
  </si>
  <si>
    <t>TMH4T</t>
  </si>
  <si>
    <t>GEOL8 Environmental Drilling</t>
  </si>
  <si>
    <t>STARTED BY AGE PREFER NOT TO DISCLOSE
17 yrs</t>
  </si>
  <si>
    <t>TOTAL # STARTED
PREFER NOT TO DISCLOSE</t>
  </si>
  <si>
    <t>TOTAL # FINISHED
PREFER NOT TO DISCLOSE</t>
  </si>
  <si>
    <t>603-PR</t>
  </si>
  <si>
    <t>Loyalist Links to the PTG</t>
  </si>
  <si>
    <t>LOY</t>
  </si>
  <si>
    <t>East Northumb</t>
  </si>
  <si>
    <t>CNTP1002 Basic Finishing</t>
  </si>
  <si>
    <t>Campbellford</t>
  </si>
  <si>
    <t>FOOD1007 Techniques of Baking</t>
  </si>
  <si>
    <t>TGI4M</t>
  </si>
  <si>
    <t>DIGP1019 Interactive Media-Animation + Game Dev't</t>
  </si>
  <si>
    <t>604-PR</t>
  </si>
  <si>
    <t>Loyalist Links to Building Construction Techniques/PTG</t>
  </si>
  <si>
    <t>CNTP1000 Building Const Tech</t>
  </si>
  <si>
    <t>606-PR</t>
  </si>
  <si>
    <r>
      <t>FLEMING CFS FROST-</t>
    </r>
    <r>
      <rPr>
        <b/>
        <sz val="8"/>
        <color rgb="FFFF0000"/>
        <rFont val="Calibri"/>
        <family val="2"/>
        <scheme val="minor"/>
      </rPr>
      <t>BD</t>
    </r>
    <r>
      <rPr>
        <sz val="8"/>
        <rFont val="Calibri"/>
        <family val="2"/>
        <scheme val="minor"/>
      </rPr>
      <t xml:space="preserve"> </t>
    </r>
  </si>
  <si>
    <t>Brock HS</t>
  </si>
  <si>
    <t>SVC 4T</t>
  </si>
  <si>
    <t>GEOL16
Geotechnical 
Drilling</t>
  </si>
  <si>
    <t>TTD4T</t>
  </si>
  <si>
    <t>MECH50 Rig Maintence</t>
  </si>
  <si>
    <t>Henry</t>
  </si>
  <si>
    <t>TFJ3C</t>
  </si>
  <si>
    <t>TASS</t>
  </si>
  <si>
    <t>TUI
4T</t>
  </si>
  <si>
    <t>CULN43 Modern Pastry Craft</t>
  </si>
  <si>
    <t xml:space="preserve">TFJ
3C
</t>
  </si>
  <si>
    <t>York</t>
  </si>
  <si>
    <t>Sutton DSH</t>
  </si>
  <si>
    <t>Crestwood</t>
  </si>
  <si>
    <t>HHG 4M</t>
  </si>
  <si>
    <t>SOCI233 Across the Lifespan</t>
  </si>
  <si>
    <t>NDA3M</t>
  </si>
  <si>
    <t>NBV3C</t>
  </si>
  <si>
    <t>COSM9 Makeup Artistry</t>
  </si>
  <si>
    <t>TXC 4T</t>
  </si>
  <si>
    <t>TXC
4T</t>
  </si>
  <si>
    <t>Brooklin</t>
  </si>
  <si>
    <t>PAI3O</t>
  </si>
  <si>
    <t>PAF
4O</t>
  </si>
  <si>
    <t>GNED125 Health Claims Fact or Fiction</t>
  </si>
  <si>
    <t>TLU 
4T</t>
  </si>
  <si>
    <t>MECH254
Welding Proc and Practices</t>
  </si>
  <si>
    <t>SVN
4M</t>
  </si>
  <si>
    <t>618-PR</t>
  </si>
  <si>
    <t>Fleming Visual Arts-PTG</t>
  </si>
  <si>
    <t>Huntsville</t>
  </si>
  <si>
    <t>ARTS961 Drawing Disciplines</t>
  </si>
  <si>
    <t>AWL3O</t>
  </si>
  <si>
    <t>THP4T</t>
  </si>
  <si>
    <t>MECH222 Renewable Energy Sources</t>
  </si>
  <si>
    <t>631-OY FLE</t>
  </si>
  <si>
    <t>FLEMING OYAP          
15 seats</t>
  </si>
  <si>
    <t>Carpentry</t>
  </si>
  <si>
    <t>640-PR</t>
  </si>
  <si>
    <t>Fleming Math for Tech / Trades-PTG</t>
  </si>
  <si>
    <t>MAP4C</t>
  </si>
  <si>
    <t>MATH130 Trade Calculations 1</t>
  </si>
  <si>
    <t>645-PR</t>
  </si>
  <si>
    <t>Fleming New Parents-PTG</t>
  </si>
  <si>
    <t>TLU4T</t>
  </si>
  <si>
    <t>TRT4T</t>
  </si>
  <si>
    <t>CNST159 Constrution Health/Safe</t>
  </si>
  <si>
    <t>TNK4T</t>
  </si>
  <si>
    <t>ELCT107 Installation Practices</t>
  </si>
  <si>
    <t>BTX4C</t>
  </si>
  <si>
    <t>MEDI1022 SociMedia+EmergTech</t>
  </si>
  <si>
    <t>NDG4M</t>
  </si>
  <si>
    <t>GNED1037 Indigenous Culture + Hist</t>
  </si>
  <si>
    <t>All</t>
  </si>
  <si>
    <t>ETH4T</t>
  </si>
  <si>
    <t>Cobourg</t>
  </si>
  <si>
    <t>TKJ4T</t>
  </si>
  <si>
    <t>CULN1005 Cooking Techniques</t>
  </si>
  <si>
    <t>DCDSB</t>
  </si>
  <si>
    <t>DDSB</t>
  </si>
  <si>
    <t>PVNC</t>
  </si>
  <si>
    <t>KPRDSB</t>
  </si>
  <si>
    <t>TLDSB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</si>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</sst>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3F3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20" fillId="0" borderId="0"/>
  </cellStyleXfs>
  <cellXfs count="190">
    <xf numFmtId="0" fontId="0" fillId="0" borderId="0" xfId="0"/>
    <xf numFmtId="4" fontId="4" fillId="3" borderId="1" xfId="0" applyNumberFormat="1" applyFont="1" applyFill="1" applyBorder="1" applyAlignment="1">
      <alignment textRotation="90" wrapText="1"/>
    </xf>
    <xf numFmtId="4" fontId="5" fillId="4" borderId="1" xfId="0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textRotation="90" wrapText="1"/>
    </xf>
    <xf numFmtId="4" fontId="8" fillId="5" borderId="1" xfId="0" applyNumberFormat="1" applyFont="1" applyFill="1" applyBorder="1" applyAlignment="1">
      <alignment horizontal="left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wrapText="1"/>
    </xf>
    <xf numFmtId="0" fontId="10" fillId="7" borderId="3" xfId="0" applyFont="1" applyFill="1" applyBorder="1" applyAlignment="1">
      <alignment wrapText="1"/>
    </xf>
    <xf numFmtId="0" fontId="10" fillId="8" borderId="3" xfId="0" applyFont="1" applyFill="1" applyBorder="1" applyAlignment="1">
      <alignment wrapText="1"/>
    </xf>
    <xf numFmtId="0" fontId="11" fillId="9" borderId="3" xfId="0" applyFont="1" applyFill="1" applyBorder="1" applyAlignment="1">
      <alignment wrapText="1"/>
    </xf>
    <xf numFmtId="0" fontId="12" fillId="10" borderId="3" xfId="0" applyFont="1" applyFill="1" applyBorder="1" applyAlignment="1">
      <alignment wrapText="1"/>
    </xf>
    <xf numFmtId="0" fontId="10" fillId="10" borderId="3" xfId="0" applyFont="1" applyFill="1" applyBorder="1" applyAlignment="1">
      <alignment wrapText="1"/>
    </xf>
    <xf numFmtId="0" fontId="12" fillId="11" borderId="3" xfId="0" applyFont="1" applyFill="1" applyBorder="1" applyAlignment="1">
      <alignment wrapText="1"/>
    </xf>
    <xf numFmtId="0" fontId="10" fillId="11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horizontal="left" wrapText="1"/>
    </xf>
    <xf numFmtId="0" fontId="3" fillId="11" borderId="3" xfId="0" applyFont="1" applyFill="1" applyBorder="1" applyAlignment="1">
      <alignment wrapText="1"/>
    </xf>
    <xf numFmtId="0" fontId="10" fillId="11" borderId="3" xfId="0" applyFont="1" applyFill="1" applyBorder="1" applyAlignment="1">
      <alignment horizontal="left" wrapText="1"/>
    </xf>
    <xf numFmtId="0" fontId="13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wrapText="1"/>
    </xf>
    <xf numFmtId="0" fontId="0" fillId="13" borderId="3" xfId="0" applyFill="1" applyBorder="1" applyAlignment="1">
      <alignment wrapText="1"/>
    </xf>
    <xf numFmtId="0" fontId="0" fillId="12" borderId="3" xfId="0" applyFill="1" applyBorder="1" applyAlignment="1">
      <alignment wrapText="1"/>
    </xf>
    <xf numFmtId="0" fontId="0" fillId="11" borderId="3" xfId="0" applyFill="1" applyBorder="1" applyAlignment="1">
      <alignment wrapText="1"/>
    </xf>
    <xf numFmtId="0" fontId="12" fillId="14" borderId="3" xfId="0" applyFont="1" applyFill="1" applyBorder="1" applyAlignment="1">
      <alignment horizontal="center" vertical="center" wrapText="1"/>
    </xf>
    <xf numFmtId="4" fontId="15" fillId="4" borderId="3" xfId="3" applyNumberFormat="1" applyFont="1" applyFill="1" applyBorder="1" applyAlignment="1">
      <alignment wrapText="1"/>
    </xf>
    <xf numFmtId="4" fontId="15" fillId="4" borderId="3" xfId="3" applyNumberFormat="1" applyFont="1" applyFill="1" applyBorder="1" applyAlignment="1">
      <alignment horizontal="left" wrapText="1"/>
    </xf>
    <xf numFmtId="4" fontId="15" fillId="4" borderId="3" xfId="0" applyNumberFormat="1" applyFont="1" applyFill="1" applyBorder="1" applyAlignment="1">
      <alignment wrapText="1"/>
    </xf>
    <xf numFmtId="4" fontId="15" fillId="4" borderId="3" xfId="0" applyNumberFormat="1" applyFont="1" applyFill="1" applyBorder="1" applyAlignment="1">
      <alignment horizontal="left" wrapText="1"/>
    </xf>
    <xf numFmtId="1" fontId="17" fillId="4" borderId="3" xfId="2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8" fillId="0" borderId="3" xfId="0" applyFont="1" applyBorder="1"/>
    <xf numFmtId="0" fontId="12" fillId="10" borderId="3" xfId="0" applyFont="1" applyFill="1" applyBorder="1" applyAlignment="1">
      <alignment horizontal="center" vertical="center"/>
    </xf>
    <xf numFmtId="0" fontId="18" fillId="3" borderId="3" xfId="0" applyFont="1" applyFill="1" applyBorder="1"/>
    <xf numFmtId="0" fontId="0" fillId="0" borderId="3" xfId="0" applyFill="1" applyBorder="1"/>
    <xf numFmtId="0" fontId="0" fillId="13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13" borderId="3" xfId="0" applyFont="1" applyFill="1" applyBorder="1"/>
    <xf numFmtId="9" fontId="19" fillId="13" borderId="3" xfId="1" applyFont="1" applyFill="1" applyBorder="1"/>
    <xf numFmtId="0" fontId="0" fillId="4" borderId="3" xfId="0" applyFill="1" applyBorder="1"/>
    <xf numFmtId="0" fontId="0" fillId="4" borderId="0" xfId="0" applyFill="1"/>
    <xf numFmtId="0" fontId="12" fillId="10" borderId="2" xfId="0" applyFont="1" applyFill="1" applyBorder="1" applyAlignment="1">
      <alignment horizontal="center" vertical="center"/>
    </xf>
    <xf numFmtId="0" fontId="18" fillId="0" borderId="2" xfId="0" applyFont="1" applyBorder="1"/>
    <xf numFmtId="0" fontId="18" fillId="3" borderId="2" xfId="0" applyFont="1" applyFill="1" applyBorder="1"/>
    <xf numFmtId="0" fontId="0" fillId="0" borderId="2" xfId="0" applyFill="1" applyBorder="1"/>
    <xf numFmtId="0" fontId="12" fillId="3" borderId="0" xfId="0" applyFont="1" applyFill="1" applyAlignment="1">
      <alignment horizontal="center"/>
    </xf>
    <xf numFmtId="1" fontId="17" fillId="4" borderId="3" xfId="0" applyNumberFormat="1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left" wrapText="1"/>
    </xf>
    <xf numFmtId="0" fontId="0" fillId="14" borderId="3" xfId="0" applyFill="1" applyBorder="1"/>
    <xf numFmtId="4" fontId="15" fillId="0" borderId="3" xfId="3" applyNumberFormat="1" applyFont="1" applyFill="1" applyBorder="1" applyAlignment="1">
      <alignment horizontal="left" wrapText="1"/>
    </xf>
    <xf numFmtId="4" fontId="15" fillId="0" borderId="3" xfId="0" applyNumberFormat="1" applyFont="1" applyFill="1" applyBorder="1" applyAlignment="1">
      <alignment wrapText="1"/>
    </xf>
    <xf numFmtId="0" fontId="18" fillId="0" borderId="3" xfId="0" applyFont="1" applyFill="1" applyBorder="1"/>
    <xf numFmtId="0" fontId="0" fillId="0" borderId="3" xfId="0" applyBorder="1"/>
    <xf numFmtId="0" fontId="0" fillId="0" borderId="3" xfId="0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wrapText="1"/>
    </xf>
    <xf numFmtId="4" fontId="15" fillId="0" borderId="3" xfId="0" applyNumberFormat="1" applyFont="1" applyFill="1" applyBorder="1" applyAlignment="1">
      <alignment horizontal="left" wrapText="1"/>
    </xf>
    <xf numFmtId="0" fontId="21" fillId="4" borderId="3" xfId="4" applyFont="1" applyFill="1" applyBorder="1" applyAlignment="1">
      <alignment horizontal="left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" fontId="15" fillId="4" borderId="4" xfId="3" applyNumberFormat="1" applyFont="1" applyFill="1" applyBorder="1" applyAlignment="1">
      <alignment wrapText="1"/>
    </xf>
    <xf numFmtId="0" fontId="23" fillId="4" borderId="3" xfId="0" applyFont="1" applyFill="1" applyBorder="1" applyAlignment="1">
      <alignment wrapText="1"/>
    </xf>
    <xf numFmtId="0" fontId="12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wrapText="1"/>
    </xf>
    <xf numFmtId="0" fontId="18" fillId="1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7" fillId="6" borderId="1" xfId="0" applyNumberFormat="1" applyFont="1" applyFill="1" applyBorder="1" applyAlignment="1">
      <alignment horizontal="center" vertical="center" wrapText="1"/>
    </xf>
    <xf numFmtId="0" fontId="12" fillId="16" borderId="3" xfId="0" applyFont="1" applyFill="1" applyBorder="1" applyAlignment="1">
      <alignment wrapText="1"/>
    </xf>
    <xf numFmtId="0" fontId="12" fillId="17" borderId="3" xfId="0" applyFont="1" applyFill="1" applyBorder="1" applyAlignment="1">
      <alignment wrapText="1"/>
    </xf>
    <xf numFmtId="1" fontId="24" fillId="4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2" fillId="4" borderId="0" xfId="0" applyFont="1" applyFill="1"/>
    <xf numFmtId="0" fontId="19" fillId="4" borderId="3" xfId="0" applyFont="1" applyFill="1" applyBorder="1" applyAlignment="1">
      <alignment horizontal="center" vertical="center"/>
    </xf>
    <xf numFmtId="0" fontId="19" fillId="0" borderId="3" xfId="0" applyFont="1" applyBorder="1"/>
    <xf numFmtId="0" fontId="19" fillId="3" borderId="3" xfId="0" applyFont="1" applyFill="1" applyBorder="1"/>
    <xf numFmtId="0" fontId="26" fillId="4" borderId="3" xfId="0" applyFont="1" applyFill="1" applyBorder="1" applyAlignment="1">
      <alignment horizontal="center" vertical="center" wrapText="1"/>
    </xf>
    <xf numFmtId="0" fontId="1" fillId="4" borderId="0" xfId="0" applyFont="1" applyFill="1"/>
    <xf numFmtId="4" fontId="23" fillId="4" borderId="3" xfId="0" applyNumberFormat="1" applyFont="1" applyFill="1" applyBorder="1" applyAlignment="1">
      <alignment horizontal="left" wrapText="1"/>
    </xf>
    <xf numFmtId="4" fontId="15" fillId="19" borderId="3" xfId="0" applyNumberFormat="1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 vertical="center"/>
    </xf>
    <xf numFmtId="0" fontId="3" fillId="0" borderId="0" xfId="0" applyFont="1"/>
    <xf numFmtId="0" fontId="19" fillId="0" borderId="3" xfId="0" applyFont="1" applyFill="1" applyBorder="1"/>
    <xf numFmtId="0" fontId="23" fillId="0" borderId="3" xfId="0" applyFont="1" applyBorder="1"/>
    <xf numFmtId="0" fontId="15" fillId="4" borderId="3" xfId="0" applyFont="1" applyFill="1" applyBorder="1" applyAlignment="1">
      <alignment wrapText="1"/>
    </xf>
    <xf numFmtId="0" fontId="0" fillId="4" borderId="0" xfId="0" applyFont="1" applyFill="1"/>
    <xf numFmtId="0" fontId="19" fillId="4" borderId="3" xfId="0" applyFont="1" applyFill="1" applyBorder="1"/>
    <xf numFmtId="0" fontId="25" fillId="4" borderId="3" xfId="0" applyFont="1" applyFill="1" applyBorder="1" applyAlignment="1">
      <alignment horizontal="center" vertical="center"/>
    </xf>
    <xf numFmtId="9" fontId="19" fillId="4" borderId="3" xfId="1" applyFont="1" applyFill="1" applyBorder="1"/>
    <xf numFmtId="0" fontId="10" fillId="18" borderId="3" xfId="0" applyFont="1" applyFill="1" applyBorder="1" applyAlignment="1">
      <alignment wrapText="1"/>
    </xf>
    <xf numFmtId="0" fontId="12" fillId="18" borderId="3" xfId="0" applyFont="1" applyFill="1" applyBorder="1" applyAlignment="1">
      <alignment wrapText="1"/>
    </xf>
    <xf numFmtId="0" fontId="19" fillId="15" borderId="3" xfId="0" applyFont="1" applyFill="1" applyBorder="1"/>
    <xf numFmtId="2" fontId="15" fillId="4" borderId="3" xfId="3" applyNumberFormat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/>
    </xf>
    <xf numFmtId="0" fontId="18" fillId="14" borderId="3" xfId="0" applyFont="1" applyFill="1" applyBorder="1"/>
    <xf numFmtId="1" fontId="17" fillId="3" borderId="0" xfId="0" applyNumberFormat="1" applyFont="1" applyFill="1" applyBorder="1" applyAlignment="1">
      <alignment horizontal="center"/>
    </xf>
    <xf numFmtId="0" fontId="18" fillId="20" borderId="3" xfId="0" applyFont="1" applyFill="1" applyBorder="1"/>
    <xf numFmtId="0" fontId="18" fillId="13" borderId="3" xfId="0" applyFont="1" applyFill="1" applyBorder="1"/>
    <xf numFmtId="0" fontId="12" fillId="3" borderId="0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0" xfId="0" applyFont="1" applyBorder="1"/>
    <xf numFmtId="4" fontId="7" fillId="11" borderId="1" xfId="0" applyNumberFormat="1" applyFont="1" applyFill="1" applyBorder="1" applyAlignment="1">
      <alignment textRotation="90" wrapText="1"/>
    </xf>
    <xf numFmtId="0" fontId="25" fillId="11" borderId="3" xfId="0" applyFont="1" applyFill="1" applyBorder="1" applyAlignment="1">
      <alignment horizontal="left" wrapText="1"/>
    </xf>
    <xf numFmtId="1" fontId="26" fillId="11" borderId="3" xfId="0" applyNumberFormat="1" applyFont="1" applyFill="1" applyBorder="1" applyAlignment="1">
      <alignment horizontal="center" vertical="center" wrapText="1"/>
    </xf>
    <xf numFmtId="0" fontId="25" fillId="11" borderId="3" xfId="0" applyFont="1" applyFill="1" applyBorder="1"/>
    <xf numFmtId="9" fontId="25" fillId="11" borderId="3" xfId="1" applyFont="1" applyFill="1" applyBorder="1"/>
    <xf numFmtId="0" fontId="23" fillId="5" borderId="3" xfId="0" applyFont="1" applyFill="1" applyBorder="1" applyAlignment="1">
      <alignment wrapText="1"/>
    </xf>
    <xf numFmtId="0" fontId="23" fillId="5" borderId="3" xfId="0" applyFont="1" applyFill="1" applyBorder="1" applyAlignment="1">
      <alignment horizontal="left" wrapText="1"/>
    </xf>
    <xf numFmtId="4" fontId="15" fillId="5" borderId="3" xfId="0" applyNumberFormat="1" applyFont="1" applyFill="1" applyBorder="1" applyAlignment="1">
      <alignment wrapText="1"/>
    </xf>
    <xf numFmtId="4" fontId="15" fillId="5" borderId="3" xfId="0" applyNumberFormat="1" applyFont="1" applyFill="1" applyBorder="1" applyAlignment="1">
      <alignment horizontal="left" wrapText="1"/>
    </xf>
    <xf numFmtId="0" fontId="25" fillId="5" borderId="3" xfId="0" applyFont="1" applyFill="1" applyBorder="1" applyAlignment="1">
      <alignment horizontal="left" wrapText="1"/>
    </xf>
    <xf numFmtId="1" fontId="26" fillId="5" borderId="3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" xfId="0" applyFont="1" applyFill="1" applyBorder="1" applyAlignment="1">
      <alignment horizontal="center" vertical="center"/>
    </xf>
    <xf numFmtId="9" fontId="25" fillId="5" borderId="3" xfId="1" applyFont="1" applyFill="1" applyBorder="1"/>
    <xf numFmtId="0" fontId="18" fillId="5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left" wrapText="1"/>
    </xf>
    <xf numFmtId="4" fontId="27" fillId="5" borderId="3" xfId="0" applyNumberFormat="1" applyFont="1" applyFill="1" applyBorder="1" applyAlignment="1">
      <alignment wrapText="1"/>
    </xf>
    <xf numFmtId="4" fontId="27" fillId="5" borderId="3" xfId="0" applyNumberFormat="1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center" vertical="center" wrapText="1"/>
    </xf>
    <xf numFmtId="1" fontId="25" fillId="5" borderId="3" xfId="0" applyNumberFormat="1" applyFont="1" applyFill="1" applyBorder="1" applyAlignment="1">
      <alignment horizontal="center" vertical="center" wrapText="1"/>
    </xf>
    <xf numFmtId="1" fontId="28" fillId="5" borderId="3" xfId="0" applyNumberFormat="1" applyFont="1" applyFill="1" applyBorder="1" applyAlignment="1">
      <alignment horizontal="center" vertical="center"/>
    </xf>
    <xf numFmtId="4" fontId="28" fillId="5" borderId="3" xfId="3" applyNumberFormat="1" applyFont="1" applyFill="1" applyBorder="1" applyAlignment="1">
      <alignment wrapText="1"/>
    </xf>
    <xf numFmtId="4" fontId="28" fillId="5" borderId="3" xfId="3" applyNumberFormat="1" applyFont="1" applyFill="1" applyBorder="1" applyAlignment="1">
      <alignment horizontal="left" wrapText="1"/>
    </xf>
    <xf numFmtId="4" fontId="28" fillId="5" borderId="3" xfId="0" applyNumberFormat="1" applyFont="1" applyFill="1" applyBorder="1" applyAlignment="1">
      <alignment wrapText="1"/>
    </xf>
    <xf numFmtId="4" fontId="28" fillId="5" borderId="3" xfId="0" applyNumberFormat="1" applyFont="1" applyFill="1" applyBorder="1" applyAlignment="1">
      <alignment horizontal="left" wrapText="1"/>
    </xf>
    <xf numFmtId="0" fontId="25" fillId="5" borderId="3" xfId="0" applyFont="1" applyFill="1" applyBorder="1" applyAlignment="1">
      <alignment wrapText="1"/>
    </xf>
    <xf numFmtId="0" fontId="25" fillId="5" borderId="3" xfId="0" applyFont="1" applyFill="1" applyBorder="1" applyAlignment="1">
      <alignment horizontal="left"/>
    </xf>
    <xf numFmtId="1" fontId="25" fillId="5" borderId="3" xfId="0" applyNumberFormat="1" applyFont="1" applyFill="1" applyBorder="1" applyAlignment="1">
      <alignment horizontal="center" vertical="center"/>
    </xf>
    <xf numFmtId="9" fontId="0" fillId="0" borderId="0" xfId="1" applyFont="1"/>
    <xf numFmtId="0" fontId="25" fillId="5" borderId="0" xfId="0" applyFont="1" applyFill="1" applyAlignment="1">
      <alignment horizontal="center"/>
    </xf>
    <xf numFmtId="0" fontId="12" fillId="5" borderId="5" xfId="0" applyFont="1" applyFill="1" applyBorder="1" applyAlignment="1">
      <alignment wrapText="1"/>
    </xf>
    <xf numFmtId="0" fontId="12" fillId="5" borderId="3" xfId="0" applyFont="1" applyFill="1" applyBorder="1" applyAlignment="1">
      <alignment horizontal="left" wrapText="1"/>
    </xf>
    <xf numFmtId="4" fontId="17" fillId="5" borderId="3" xfId="0" applyNumberFormat="1" applyFont="1" applyFill="1" applyBorder="1" applyAlignment="1">
      <alignment wrapText="1"/>
    </xf>
    <xf numFmtId="4" fontId="17" fillId="5" borderId="3" xfId="0" applyNumberFormat="1" applyFont="1" applyFill="1" applyBorder="1" applyAlignment="1">
      <alignment horizontal="left" wrapText="1"/>
    </xf>
    <xf numFmtId="9" fontId="12" fillId="5" borderId="3" xfId="1" applyFont="1" applyFill="1" applyBorder="1"/>
    <xf numFmtId="4" fontId="15" fillId="4" borderId="2" xfId="3" applyNumberFormat="1" applyFont="1" applyFill="1" applyBorder="1" applyAlignment="1">
      <alignment wrapText="1"/>
    </xf>
    <xf numFmtId="4" fontId="15" fillId="4" borderId="2" xfId="3" applyNumberFormat="1" applyFont="1" applyFill="1" applyBorder="1" applyAlignment="1">
      <alignment horizontal="left" wrapText="1"/>
    </xf>
    <xf numFmtId="4" fontId="15" fillId="4" borderId="2" xfId="0" applyNumberFormat="1" applyFont="1" applyFill="1" applyBorder="1" applyAlignment="1">
      <alignment wrapText="1"/>
    </xf>
    <xf numFmtId="4" fontId="15" fillId="4" borderId="2" xfId="0" applyNumberFormat="1" applyFont="1" applyFill="1" applyBorder="1" applyAlignment="1">
      <alignment horizontal="left" wrapText="1"/>
    </xf>
    <xf numFmtId="3" fontId="15" fillId="4" borderId="2" xfId="0" applyNumberFormat="1" applyFont="1" applyFill="1" applyBorder="1" applyAlignment="1">
      <alignment horizontal="left" wrapText="1"/>
    </xf>
    <xf numFmtId="1" fontId="17" fillId="4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1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13" borderId="2" xfId="0" applyFont="1" applyFill="1" applyBorder="1"/>
    <xf numFmtId="9" fontId="19" fillId="13" borderId="2" xfId="1" applyFont="1" applyFill="1" applyBorder="1"/>
    <xf numFmtId="0" fontId="26" fillId="5" borderId="3" xfId="0" applyFont="1" applyFill="1" applyBorder="1"/>
    <xf numFmtId="1" fontId="26" fillId="5" borderId="3" xfId="0" applyNumberFormat="1" applyFont="1" applyFill="1" applyBorder="1" applyAlignment="1">
      <alignment horizontal="center" vertical="center"/>
    </xf>
    <xf numFmtId="9" fontId="25" fillId="5" borderId="2" xfId="1" applyFont="1" applyFill="1" applyBorder="1"/>
    <xf numFmtId="1" fontId="24" fillId="11" borderId="3" xfId="0" applyNumberFormat="1" applyFont="1" applyFill="1" applyBorder="1" applyAlignment="1">
      <alignment horizontal="center" vertical="center"/>
    </xf>
    <xf numFmtId="1" fontId="28" fillId="11" borderId="3" xfId="0" applyNumberFormat="1" applyFont="1" applyFill="1" applyBorder="1" applyAlignment="1">
      <alignment horizontal="center" vertical="center"/>
    </xf>
    <xf numFmtId="4" fontId="28" fillId="11" borderId="3" xfId="3" applyNumberFormat="1" applyFont="1" applyFill="1" applyBorder="1" applyAlignment="1">
      <alignment wrapText="1"/>
    </xf>
    <xf numFmtId="4" fontId="28" fillId="11" borderId="3" xfId="3" applyNumberFormat="1" applyFont="1" applyFill="1" applyBorder="1" applyAlignment="1">
      <alignment horizontal="left" wrapText="1"/>
    </xf>
    <xf numFmtId="0" fontId="28" fillId="11" borderId="3" xfId="0" applyFont="1" applyFill="1" applyBorder="1" applyAlignment="1">
      <alignment wrapText="1"/>
    </xf>
    <xf numFmtId="0" fontId="28" fillId="11" borderId="3" xfId="0" applyFont="1" applyFill="1" applyBorder="1" applyAlignment="1">
      <alignment horizontal="left" wrapText="1"/>
    </xf>
    <xf numFmtId="4" fontId="28" fillId="11" borderId="3" xfId="0" applyNumberFormat="1" applyFont="1" applyFill="1" applyBorder="1" applyAlignment="1">
      <alignment wrapText="1"/>
    </xf>
    <xf numFmtId="4" fontId="28" fillId="11" borderId="3" xfId="0" applyNumberFormat="1" applyFont="1" applyFill="1" applyBorder="1" applyAlignment="1">
      <alignment horizontal="left" wrapText="1"/>
    </xf>
    <xf numFmtId="4" fontId="24" fillId="11" borderId="3" xfId="3" applyNumberFormat="1" applyFont="1" applyFill="1" applyBorder="1" applyAlignment="1">
      <alignment wrapText="1"/>
    </xf>
    <xf numFmtId="4" fontId="24" fillId="11" borderId="3" xfId="3" applyNumberFormat="1" applyFont="1" applyFill="1" applyBorder="1" applyAlignment="1">
      <alignment horizontal="left" wrapText="1"/>
    </xf>
    <xf numFmtId="4" fontId="24" fillId="11" borderId="3" xfId="0" applyNumberFormat="1" applyFont="1" applyFill="1" applyBorder="1" applyAlignment="1">
      <alignment wrapText="1"/>
    </xf>
    <xf numFmtId="4" fontId="24" fillId="11" borderId="3" xfId="0" applyNumberFormat="1" applyFont="1" applyFill="1" applyBorder="1" applyAlignment="1">
      <alignment horizontal="left" wrapText="1"/>
    </xf>
    <xf numFmtId="9" fontId="26" fillId="11" borderId="3" xfId="1" applyFont="1" applyFill="1" applyBorder="1"/>
    <xf numFmtId="0" fontId="24" fillId="11" borderId="3" xfId="0" applyFont="1" applyFill="1" applyBorder="1" applyAlignment="1">
      <alignment wrapText="1"/>
    </xf>
    <xf numFmtId="0" fontId="24" fillId="11" borderId="3" xfId="0" applyFont="1" applyFill="1" applyBorder="1"/>
    <xf numFmtId="0" fontId="24" fillId="11" borderId="3" xfId="0" applyFont="1" applyFill="1" applyBorder="1" applyAlignment="1">
      <alignment horizontal="left"/>
    </xf>
    <xf numFmtId="9" fontId="24" fillId="11" borderId="3" xfId="1" applyFont="1" applyFill="1" applyBorder="1"/>
    <xf numFmtId="0" fontId="24" fillId="11" borderId="3" xfId="0" applyFont="1" applyFill="1" applyBorder="1" applyAlignment="1">
      <alignment horizontal="left" wrapText="1"/>
    </xf>
    <xf numFmtId="0" fontId="26" fillId="11" borderId="3" xfId="0" applyFont="1" applyFill="1" applyBorder="1" applyAlignment="1">
      <alignment wrapText="1"/>
    </xf>
    <xf numFmtId="0" fontId="26" fillId="11" borderId="3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left" wrapText="1"/>
    </xf>
    <xf numFmtId="0" fontId="18" fillId="1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" fontId="25" fillId="11" borderId="3" xfId="0" applyNumberFormat="1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>
      <alignment horizontal="left"/>
    </xf>
    <xf numFmtId="1" fontId="25" fillId="11" borderId="3" xfId="0" applyNumberFormat="1" applyFont="1" applyFill="1" applyBorder="1" applyAlignment="1">
      <alignment horizontal="center" vertical="center" wrapText="1"/>
    </xf>
    <xf numFmtId="9" fontId="25" fillId="11" borderId="3" xfId="0" applyNumberFormat="1" applyFont="1" applyFill="1" applyBorder="1" applyAlignment="1">
      <alignment horizontal="center" vertical="center" wrapText="1"/>
    </xf>
  </cellXfs>
  <cellStyles count="5">
    <cellStyle name="Bad" xfId="2" builtinId="27"/>
    <cellStyle name="Hyperlink" xfId="3" builtinId="8"/>
    <cellStyle name="Normal" xfId="0" builtinId="0"/>
    <cellStyle name="Normal_English" xfId="4"/>
    <cellStyle name="Percent" xfId="1" builtinId="5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257174</xdr:colOff>
      <xdr:row>1</xdr:row>
      <xdr:rowOff>309563</xdr:rowOff>
    </xdr:from>
    <xdr:to>
      <xdr:col>83</xdr:col>
      <xdr:colOff>552449</xdr:colOff>
      <xdr:row>9</xdr:row>
      <xdr:rowOff>276225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673124" y="1138238"/>
          <a:ext cx="904875" cy="33480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Approved vs Actual =</a:t>
          </a:r>
          <a:r>
            <a:rPr lang="en-CA" sz="1100" baseline="0"/>
            <a:t> </a:t>
          </a:r>
          <a:r>
            <a:rPr lang="en-CA" sz="1100"/>
            <a:t> # started divided by # approved</a:t>
          </a:r>
        </a:p>
        <a:p>
          <a:endParaRPr lang="en-CA" sz="1100"/>
        </a:p>
        <a:p>
          <a:r>
            <a:rPr lang="en-CA" sz="1100"/>
            <a:t>Retention = # finished divided by # started</a:t>
          </a:r>
        </a:p>
        <a:p>
          <a:endParaRPr lang="en-CA" sz="1100"/>
        </a:p>
        <a:p>
          <a:r>
            <a:rPr lang="en-CA" sz="1100"/>
            <a:t>Success in HS Credit</a:t>
          </a:r>
          <a:r>
            <a:rPr lang="en-CA" sz="1100" baseline="0"/>
            <a:t> = # passed divided by # finished</a:t>
          </a:r>
        </a:p>
        <a:p>
          <a:endParaRPr lang="en-CA" sz="1100" baseline="0"/>
        </a:p>
        <a:p>
          <a:r>
            <a:rPr lang="en-CA" sz="1100" baseline="0"/>
            <a:t>Success in College Credit = # passed divided by # finished</a:t>
          </a:r>
          <a:endParaRPr lang="en-CA" sz="1100"/>
        </a:p>
        <a:p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ocuments/1-2020-2021%20DUAL%20CREDITS/1-CYCLE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464929/Documents/2021-2022%20SEM%201%20DATA%20COLLECTION/LOYALIST-SEM%201-2021-2022%20FINA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6 APPROVALS"/>
      <sheetName val="DUAL CREDITS BY BOARD"/>
      <sheetName val="DUAL CREDITS BY COLLEGE"/>
      <sheetName val="FORUMS+ACTIVITIES"/>
      <sheetName val="ADMIN FUNDING-APPROVALS"/>
      <sheetName val="SUMMARY-SEATS + FUNDING"/>
      <sheetName val="CYCLE 6 REQUESTS+SCWI COMMENTS"/>
      <sheetName val="AFTER SWAC+ADC+MISC FUNDING"/>
      <sheetName val="ELRPT BUDGET BY PARTNER"/>
      <sheetName val="OYAP "/>
      <sheetName val="Summary-Finance-Year End Mar 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22 Cycle 3 approv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7"/>
  <sheetViews>
    <sheetView tabSelected="1" workbookViewId="0">
      <selection activeCell="A51" sqref="A51"/>
    </sheetView>
  </sheetViews>
  <sheetFormatPr defaultRowHeight="21" x14ac:dyDescent="0.25"/>
  <cols>
    <col min="1" max="1" width="5.7109375" style="87" customWidth="1"/>
    <col min="2" max="2" width="13.85546875" customWidth="1"/>
    <col min="3" max="3" width="3" customWidth="1"/>
    <col min="4" max="4" width="5" customWidth="1"/>
    <col min="5" max="5" width="5.85546875" customWidth="1"/>
    <col min="6" max="6" width="6.140625" style="88" customWidth="1"/>
    <col min="7" max="7" width="9.85546875" customWidth="1"/>
    <col min="8" max="8" width="8.85546875" style="89" customWidth="1"/>
    <col min="9" max="9" width="9.28515625" hidden="1" customWidth="1"/>
    <col min="10" max="10" width="9" hidden="1" customWidth="1"/>
    <col min="11" max="11" width="8.5703125" hidden="1" customWidth="1"/>
    <col min="12" max="12" width="0" hidden="1" customWidth="1"/>
    <col min="13" max="13" width="8.5703125" hidden="1" customWidth="1"/>
    <col min="14" max="14" width="0" hidden="1" customWidth="1"/>
    <col min="15" max="15" width="8.85546875" hidden="1" customWidth="1"/>
    <col min="16" max="16" width="0" hidden="1" customWidth="1"/>
    <col min="17" max="17" width="8.42578125" hidden="1" customWidth="1"/>
    <col min="18" max="18" width="8.5703125" hidden="1" customWidth="1"/>
    <col min="19" max="19" width="8.42578125" hidden="1" customWidth="1"/>
    <col min="20" max="20" width="0" hidden="1" customWidth="1"/>
    <col min="21" max="21" width="10.5703125" hidden="1" customWidth="1"/>
    <col min="22" max="24" width="10" hidden="1" customWidth="1"/>
    <col min="25" max="25" width="10.5703125" hidden="1" customWidth="1"/>
    <col min="26" max="26" width="11" hidden="1" customWidth="1"/>
    <col min="27" max="28" width="11" style="90" hidden="1" customWidth="1"/>
    <col min="29" max="29" width="1.5703125" hidden="1" customWidth="1"/>
    <col min="30" max="39" width="0" hidden="1" customWidth="1"/>
    <col min="40" max="40" width="1.42578125" hidden="1" customWidth="1"/>
    <col min="41" max="41" width="10.85546875" hidden="1" customWidth="1"/>
    <col min="42" max="42" width="10.7109375" hidden="1" customWidth="1"/>
    <col min="43" max="43" width="11.85546875" hidden="1" customWidth="1"/>
    <col min="44" max="44" width="12.85546875" hidden="1" customWidth="1"/>
    <col min="45" max="45" width="10.7109375" hidden="1" customWidth="1"/>
    <col min="46" max="46" width="10.5703125" hidden="1" customWidth="1"/>
    <col min="47" max="48" width="9.28515625" bestFit="1" customWidth="1"/>
    <col min="49" max="49" width="10" bestFit="1" customWidth="1"/>
  </cols>
  <sheetData>
    <row r="1" spans="1:49" ht="94.5" customHeight="1" thickBot="1" x14ac:dyDescent="0.3">
      <c r="A1" s="1" t="s">
        <v>256</v>
      </c>
      <c r="B1" s="2" t="s">
        <v>257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69" t="s">
        <v>258</v>
      </c>
      <c r="I1" s="7" t="s">
        <v>8</v>
      </c>
      <c r="J1" s="8" t="s">
        <v>9</v>
      </c>
      <c r="K1" s="7" t="s">
        <v>12</v>
      </c>
      <c r="L1" s="8" t="s">
        <v>13</v>
      </c>
      <c r="M1" s="7" t="s">
        <v>16</v>
      </c>
      <c r="N1" s="8" t="s">
        <v>17</v>
      </c>
      <c r="O1" s="7" t="s">
        <v>20</v>
      </c>
      <c r="P1" s="8" t="s">
        <v>21</v>
      </c>
      <c r="Q1" s="7" t="s">
        <v>259</v>
      </c>
      <c r="R1" s="8" t="s">
        <v>25</v>
      </c>
      <c r="S1" s="7" t="s">
        <v>28</v>
      </c>
      <c r="T1" s="8" t="s">
        <v>29</v>
      </c>
      <c r="U1" s="7" t="s">
        <v>32</v>
      </c>
      <c r="V1" s="8" t="s">
        <v>33</v>
      </c>
      <c r="W1" s="70" t="s">
        <v>36</v>
      </c>
      <c r="X1" s="71" t="s">
        <v>37</v>
      </c>
      <c r="Y1" s="70" t="s">
        <v>40</v>
      </c>
      <c r="Z1" s="71" t="s">
        <v>41</v>
      </c>
      <c r="AA1" s="10" t="s">
        <v>44</v>
      </c>
      <c r="AB1" s="10" t="s">
        <v>45</v>
      </c>
      <c r="AC1" s="14"/>
      <c r="AD1" s="15" t="s">
        <v>46</v>
      </c>
      <c r="AE1" s="15" t="s">
        <v>47</v>
      </c>
      <c r="AF1" s="17" t="s">
        <v>50</v>
      </c>
      <c r="AG1" s="17" t="s">
        <v>51</v>
      </c>
      <c r="AH1" s="15" t="s">
        <v>54</v>
      </c>
      <c r="AI1" s="15" t="s">
        <v>55</v>
      </c>
      <c r="AJ1" s="17" t="s">
        <v>58</v>
      </c>
      <c r="AK1" s="17" t="s">
        <v>59</v>
      </c>
      <c r="AL1" s="15" t="s">
        <v>62</v>
      </c>
      <c r="AM1" s="15" t="s">
        <v>260</v>
      </c>
      <c r="AN1" s="14"/>
      <c r="AO1" s="21" t="s">
        <v>66</v>
      </c>
      <c r="AP1" s="22" t="s">
        <v>67</v>
      </c>
      <c r="AQ1" s="21" t="s">
        <v>68</v>
      </c>
      <c r="AR1" s="22" t="s">
        <v>69</v>
      </c>
      <c r="AS1" s="23" t="s">
        <v>70</v>
      </c>
      <c r="AT1" s="23" t="s">
        <v>71</v>
      </c>
      <c r="AU1" s="21" t="s">
        <v>72</v>
      </c>
      <c r="AV1" s="21" t="s">
        <v>73</v>
      </c>
      <c r="AW1" s="21" t="s">
        <v>74</v>
      </c>
    </row>
    <row r="2" spans="1:49" s="41" customFormat="1" ht="38.25" customHeight="1" x14ac:dyDescent="0.3">
      <c r="A2" s="25" t="s">
        <v>79</v>
      </c>
      <c r="B2" s="26" t="s">
        <v>80</v>
      </c>
      <c r="C2" s="27" t="s">
        <v>81</v>
      </c>
      <c r="D2" s="27" t="s">
        <v>82</v>
      </c>
      <c r="E2" s="28" t="s">
        <v>83</v>
      </c>
      <c r="F2" s="28" t="s">
        <v>84</v>
      </c>
      <c r="G2" s="28" t="s">
        <v>84</v>
      </c>
      <c r="H2" s="72">
        <v>18</v>
      </c>
      <c r="I2" s="73">
        <v>0</v>
      </c>
      <c r="J2" s="73">
        <v>0</v>
      </c>
      <c r="K2" s="73">
        <v>0</v>
      </c>
      <c r="L2" s="73">
        <v>0</v>
      </c>
      <c r="M2" s="73">
        <v>4</v>
      </c>
      <c r="N2" s="73">
        <v>4</v>
      </c>
      <c r="O2" s="73">
        <v>0</v>
      </c>
      <c r="P2" s="73">
        <v>0</v>
      </c>
      <c r="Q2" s="73">
        <v>0</v>
      </c>
      <c r="R2" s="73">
        <v>0</v>
      </c>
      <c r="S2" s="73">
        <v>0</v>
      </c>
      <c r="T2" s="73">
        <v>0</v>
      </c>
      <c r="U2" s="73">
        <v>0</v>
      </c>
      <c r="V2" s="73">
        <v>0</v>
      </c>
      <c r="W2" s="74">
        <f t="shared" ref="W2:X34" si="0">SUM(I2+K2+M2+O2+Q2+S2+U2)</f>
        <v>4</v>
      </c>
      <c r="X2" s="74">
        <f t="shared" si="0"/>
        <v>4</v>
      </c>
      <c r="Y2" s="73">
        <v>3</v>
      </c>
      <c r="Z2" s="73">
        <v>4</v>
      </c>
      <c r="AA2" s="74">
        <f>SUM(W2+X2)</f>
        <v>8</v>
      </c>
      <c r="AB2" s="74">
        <f>SUM(Y2+Z2)</f>
        <v>7</v>
      </c>
      <c r="AC2" s="75"/>
      <c r="AD2" s="73">
        <v>2</v>
      </c>
      <c r="AE2" s="73">
        <v>2</v>
      </c>
      <c r="AF2" s="73">
        <v>4</v>
      </c>
      <c r="AG2" s="73">
        <v>4</v>
      </c>
      <c r="AH2" s="73">
        <v>0</v>
      </c>
      <c r="AI2" s="73">
        <v>0</v>
      </c>
      <c r="AJ2" s="73">
        <v>0</v>
      </c>
      <c r="AK2" s="73">
        <v>0</v>
      </c>
      <c r="AL2" s="73">
        <v>0</v>
      </c>
      <c r="AM2" s="73">
        <v>0</v>
      </c>
      <c r="AN2" s="75"/>
      <c r="AO2" s="76">
        <f>SUM(AB2)</f>
        <v>7</v>
      </c>
      <c r="AP2" s="73">
        <v>7</v>
      </c>
      <c r="AQ2" s="76">
        <f>SUM(AB2)</f>
        <v>7</v>
      </c>
      <c r="AR2" s="73">
        <v>7</v>
      </c>
      <c r="AS2" s="77">
        <v>31</v>
      </c>
      <c r="AT2" s="77">
        <v>29</v>
      </c>
      <c r="AU2" s="38">
        <f>SUM(AA2)</f>
        <v>8</v>
      </c>
      <c r="AV2" s="38">
        <f>SUM(AB2)</f>
        <v>7</v>
      </c>
      <c r="AW2" s="39">
        <f>SUM(AU2/H2)</f>
        <v>0.44444444444444442</v>
      </c>
    </row>
    <row r="3" spans="1:49" s="41" customFormat="1" ht="35.25" x14ac:dyDescent="0.3">
      <c r="A3" s="25" t="s">
        <v>90</v>
      </c>
      <c r="B3" s="26" t="s">
        <v>91</v>
      </c>
      <c r="C3" s="27" t="s">
        <v>81</v>
      </c>
      <c r="D3" s="27" t="s">
        <v>82</v>
      </c>
      <c r="E3" s="28" t="s">
        <v>95</v>
      </c>
      <c r="F3" s="28" t="s">
        <v>261</v>
      </c>
      <c r="G3" s="28" t="s">
        <v>94</v>
      </c>
      <c r="H3" s="72">
        <v>15</v>
      </c>
      <c r="I3" s="73">
        <v>2</v>
      </c>
      <c r="J3" s="73">
        <v>2</v>
      </c>
      <c r="K3" s="73">
        <v>1</v>
      </c>
      <c r="L3" s="73">
        <v>4</v>
      </c>
      <c r="M3" s="73">
        <v>0</v>
      </c>
      <c r="N3" s="73">
        <v>0</v>
      </c>
      <c r="O3" s="73">
        <v>0</v>
      </c>
      <c r="P3" s="73">
        <v>0</v>
      </c>
      <c r="Q3" s="73">
        <v>0</v>
      </c>
      <c r="R3" s="73">
        <v>0</v>
      </c>
      <c r="S3" s="73">
        <v>0</v>
      </c>
      <c r="T3" s="73">
        <v>0</v>
      </c>
      <c r="U3" s="73">
        <v>0</v>
      </c>
      <c r="V3" s="73">
        <v>0</v>
      </c>
      <c r="W3" s="74">
        <f t="shared" si="0"/>
        <v>3</v>
      </c>
      <c r="X3" s="74">
        <f t="shared" si="0"/>
        <v>6</v>
      </c>
      <c r="Y3" s="73">
        <v>1</v>
      </c>
      <c r="Z3" s="73">
        <v>5</v>
      </c>
      <c r="AA3" s="74">
        <f t="shared" ref="AA3:AA55" si="1">SUM(W3+X3)</f>
        <v>9</v>
      </c>
      <c r="AB3" s="74">
        <f t="shared" ref="AB3:AB55" si="2">SUM(Y3+Z3)</f>
        <v>6</v>
      </c>
      <c r="AC3" s="75"/>
      <c r="AD3" s="73">
        <v>2</v>
      </c>
      <c r="AE3" s="73">
        <v>3</v>
      </c>
      <c r="AF3" s="73">
        <v>3</v>
      </c>
      <c r="AG3" s="73">
        <v>6</v>
      </c>
      <c r="AH3" s="73">
        <v>0</v>
      </c>
      <c r="AI3" s="73">
        <v>0</v>
      </c>
      <c r="AJ3" s="73">
        <v>0</v>
      </c>
      <c r="AK3" s="73">
        <v>0</v>
      </c>
      <c r="AL3" s="73">
        <v>0</v>
      </c>
      <c r="AM3" s="73">
        <v>0</v>
      </c>
      <c r="AN3" s="75"/>
      <c r="AO3" s="76">
        <f t="shared" ref="AO3:AO55" si="3">SUM(AB3)</f>
        <v>6</v>
      </c>
      <c r="AP3" s="73">
        <v>6</v>
      </c>
      <c r="AQ3" s="76">
        <f t="shared" ref="AQ3:AQ55" si="4">SUM(AB3)</f>
        <v>6</v>
      </c>
      <c r="AR3" s="73">
        <v>6</v>
      </c>
      <c r="AS3" s="73">
        <v>0</v>
      </c>
      <c r="AT3" s="73">
        <v>0</v>
      </c>
      <c r="AU3" s="38">
        <f t="shared" ref="AU3:AV43" si="5">SUM(AA3)</f>
        <v>9</v>
      </c>
      <c r="AV3" s="38">
        <f t="shared" si="5"/>
        <v>6</v>
      </c>
      <c r="AW3" s="39">
        <f t="shared" ref="AW3:AW55" si="6">SUM(AU3/H3)</f>
        <v>0.6</v>
      </c>
    </row>
    <row r="4" spans="1:49" s="78" customFormat="1" ht="45" customHeight="1" x14ac:dyDescent="0.3">
      <c r="A4" s="25" t="s">
        <v>90</v>
      </c>
      <c r="B4" s="26" t="s">
        <v>91</v>
      </c>
      <c r="C4" s="27" t="s">
        <v>81</v>
      </c>
      <c r="D4" s="27" t="s">
        <v>82</v>
      </c>
      <c r="E4" s="28" t="s">
        <v>92</v>
      </c>
      <c r="F4" s="28" t="s">
        <v>262</v>
      </c>
      <c r="G4" s="28" t="s">
        <v>108</v>
      </c>
      <c r="H4" s="72">
        <v>15</v>
      </c>
      <c r="I4" s="73">
        <v>1</v>
      </c>
      <c r="J4" s="73">
        <v>10</v>
      </c>
      <c r="K4" s="73">
        <v>2</v>
      </c>
      <c r="L4" s="73">
        <v>1</v>
      </c>
      <c r="M4" s="73">
        <v>0</v>
      </c>
      <c r="N4" s="73">
        <v>0</v>
      </c>
      <c r="O4" s="73">
        <v>0</v>
      </c>
      <c r="P4" s="73">
        <v>0</v>
      </c>
      <c r="Q4" s="73">
        <v>0</v>
      </c>
      <c r="R4" s="73">
        <v>0</v>
      </c>
      <c r="S4" s="73">
        <v>0</v>
      </c>
      <c r="T4" s="73">
        <v>0</v>
      </c>
      <c r="U4" s="73">
        <v>0</v>
      </c>
      <c r="V4" s="73">
        <v>0</v>
      </c>
      <c r="W4" s="74">
        <f t="shared" si="0"/>
        <v>3</v>
      </c>
      <c r="X4" s="74">
        <f t="shared" si="0"/>
        <v>11</v>
      </c>
      <c r="Y4" s="73">
        <v>3</v>
      </c>
      <c r="Z4" s="73">
        <v>10</v>
      </c>
      <c r="AA4" s="74">
        <f t="shared" si="1"/>
        <v>14</v>
      </c>
      <c r="AB4" s="74">
        <f t="shared" si="2"/>
        <v>13</v>
      </c>
      <c r="AC4" s="75"/>
      <c r="AD4" s="73">
        <v>0</v>
      </c>
      <c r="AE4" s="73">
        <v>5</v>
      </c>
      <c r="AF4" s="73">
        <v>3</v>
      </c>
      <c r="AG4" s="73">
        <v>9</v>
      </c>
      <c r="AH4" s="73">
        <v>0</v>
      </c>
      <c r="AI4" s="73">
        <v>0</v>
      </c>
      <c r="AJ4" s="73">
        <v>0</v>
      </c>
      <c r="AK4" s="73">
        <v>6</v>
      </c>
      <c r="AL4" s="73">
        <v>0</v>
      </c>
      <c r="AM4" s="73">
        <v>0</v>
      </c>
      <c r="AN4" s="75"/>
      <c r="AO4" s="76">
        <f t="shared" si="3"/>
        <v>13</v>
      </c>
      <c r="AP4" s="73">
        <v>13</v>
      </c>
      <c r="AQ4" s="76">
        <f t="shared" si="4"/>
        <v>13</v>
      </c>
      <c r="AR4" s="73">
        <v>12</v>
      </c>
      <c r="AS4" s="73">
        <v>0</v>
      </c>
      <c r="AT4" s="73">
        <v>0</v>
      </c>
      <c r="AU4" s="38">
        <f t="shared" si="5"/>
        <v>14</v>
      </c>
      <c r="AV4" s="38">
        <f t="shared" si="5"/>
        <v>13</v>
      </c>
      <c r="AW4" s="39">
        <f t="shared" si="6"/>
        <v>0.93333333333333335</v>
      </c>
    </row>
    <row r="5" spans="1:49" s="41" customFormat="1" ht="36" customHeight="1" x14ac:dyDescent="0.3">
      <c r="A5" s="25" t="s">
        <v>263</v>
      </c>
      <c r="B5" s="26" t="s">
        <v>264</v>
      </c>
      <c r="C5" s="27" t="s">
        <v>81</v>
      </c>
      <c r="D5" s="27" t="s">
        <v>82</v>
      </c>
      <c r="E5" s="28" t="s">
        <v>136</v>
      </c>
      <c r="F5" s="28" t="s">
        <v>265</v>
      </c>
      <c r="G5" s="27" t="s">
        <v>266</v>
      </c>
      <c r="H5" s="72">
        <v>15</v>
      </c>
      <c r="I5" s="73">
        <v>0</v>
      </c>
      <c r="J5" s="73">
        <v>0</v>
      </c>
      <c r="K5" s="73">
        <v>5</v>
      </c>
      <c r="L5" s="73">
        <v>3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4">
        <f t="shared" si="0"/>
        <v>5</v>
      </c>
      <c r="X5" s="74">
        <f t="shared" si="0"/>
        <v>3</v>
      </c>
      <c r="Y5" s="73">
        <v>5</v>
      </c>
      <c r="Z5" s="73">
        <v>3</v>
      </c>
      <c r="AA5" s="74">
        <f t="shared" si="1"/>
        <v>8</v>
      </c>
      <c r="AB5" s="74">
        <f t="shared" si="2"/>
        <v>8</v>
      </c>
      <c r="AC5" s="75"/>
      <c r="AD5" s="73">
        <v>3</v>
      </c>
      <c r="AE5" s="73">
        <v>1</v>
      </c>
      <c r="AF5" s="73">
        <v>5</v>
      </c>
      <c r="AG5" s="73">
        <v>2</v>
      </c>
      <c r="AH5" s="73">
        <v>0</v>
      </c>
      <c r="AI5" s="73">
        <v>0</v>
      </c>
      <c r="AJ5" s="73">
        <v>2</v>
      </c>
      <c r="AK5" s="73">
        <v>1</v>
      </c>
      <c r="AL5" s="73">
        <v>0</v>
      </c>
      <c r="AM5" s="73">
        <v>0</v>
      </c>
      <c r="AN5" s="75"/>
      <c r="AO5" s="76">
        <f t="shared" si="3"/>
        <v>8</v>
      </c>
      <c r="AP5" s="73">
        <v>8</v>
      </c>
      <c r="AQ5" s="76">
        <f t="shared" si="4"/>
        <v>8</v>
      </c>
      <c r="AR5" s="73">
        <v>7</v>
      </c>
      <c r="AS5" s="73">
        <v>0</v>
      </c>
      <c r="AT5" s="73">
        <v>0</v>
      </c>
      <c r="AU5" s="38">
        <f t="shared" si="5"/>
        <v>8</v>
      </c>
      <c r="AV5" s="38">
        <f t="shared" si="5"/>
        <v>8</v>
      </c>
      <c r="AW5" s="39">
        <f t="shared" si="6"/>
        <v>0.53333333333333333</v>
      </c>
    </row>
    <row r="6" spans="1:49" s="41" customFormat="1" ht="35.25" x14ac:dyDescent="0.3">
      <c r="A6" s="25" t="s">
        <v>134</v>
      </c>
      <c r="B6" s="26" t="s">
        <v>135</v>
      </c>
      <c r="C6" s="27" t="s">
        <v>81</v>
      </c>
      <c r="D6" s="27" t="s">
        <v>82</v>
      </c>
      <c r="E6" s="55" t="s">
        <v>92</v>
      </c>
      <c r="F6" s="28" t="s">
        <v>267</v>
      </c>
      <c r="G6" s="28" t="s">
        <v>268</v>
      </c>
      <c r="H6" s="72">
        <v>15</v>
      </c>
      <c r="I6" s="73">
        <v>8</v>
      </c>
      <c r="J6" s="73">
        <v>12</v>
      </c>
      <c r="K6" s="73">
        <v>0</v>
      </c>
      <c r="L6" s="73">
        <v>2</v>
      </c>
      <c r="M6" s="73">
        <v>0</v>
      </c>
      <c r="N6" s="73">
        <v>1</v>
      </c>
      <c r="O6" s="73">
        <v>1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4">
        <f t="shared" si="0"/>
        <v>9</v>
      </c>
      <c r="X6" s="74">
        <f t="shared" si="0"/>
        <v>15</v>
      </c>
      <c r="Y6" s="73">
        <v>8</v>
      </c>
      <c r="Z6" s="73">
        <v>15</v>
      </c>
      <c r="AA6" s="74">
        <f t="shared" si="1"/>
        <v>24</v>
      </c>
      <c r="AB6" s="74">
        <f t="shared" si="2"/>
        <v>23</v>
      </c>
      <c r="AC6" s="75"/>
      <c r="AD6" s="73">
        <v>4</v>
      </c>
      <c r="AE6" s="73">
        <v>6</v>
      </c>
      <c r="AF6" s="73">
        <v>7</v>
      </c>
      <c r="AG6" s="73">
        <v>14</v>
      </c>
      <c r="AH6" s="73">
        <v>0</v>
      </c>
      <c r="AI6" s="73">
        <v>0</v>
      </c>
      <c r="AJ6" s="73">
        <v>3</v>
      </c>
      <c r="AK6" s="73">
        <v>4</v>
      </c>
      <c r="AL6" s="73">
        <v>0</v>
      </c>
      <c r="AM6" s="73">
        <v>0</v>
      </c>
      <c r="AN6" s="75"/>
      <c r="AO6" s="76">
        <f t="shared" si="3"/>
        <v>23</v>
      </c>
      <c r="AP6" s="73">
        <v>23</v>
      </c>
      <c r="AQ6" s="76">
        <f t="shared" si="4"/>
        <v>23</v>
      </c>
      <c r="AR6" s="73">
        <v>23</v>
      </c>
      <c r="AS6" s="73">
        <v>0</v>
      </c>
      <c r="AT6" s="73">
        <v>0</v>
      </c>
      <c r="AU6" s="38">
        <f t="shared" si="5"/>
        <v>24</v>
      </c>
      <c r="AV6" s="38">
        <f t="shared" si="5"/>
        <v>23</v>
      </c>
      <c r="AW6" s="39">
        <f t="shared" si="6"/>
        <v>1.6</v>
      </c>
    </row>
    <row r="7" spans="1:49" s="41" customFormat="1" ht="46.5" x14ac:dyDescent="0.3">
      <c r="A7" s="25" t="s">
        <v>134</v>
      </c>
      <c r="B7" s="26" t="s">
        <v>135</v>
      </c>
      <c r="C7" s="27" t="s">
        <v>81</v>
      </c>
      <c r="D7" s="27" t="s">
        <v>82</v>
      </c>
      <c r="E7" s="55" t="s">
        <v>92</v>
      </c>
      <c r="F7" s="28" t="s">
        <v>269</v>
      </c>
      <c r="G7" s="28" t="s">
        <v>138</v>
      </c>
      <c r="H7" s="72">
        <v>17</v>
      </c>
      <c r="I7" s="73">
        <v>7</v>
      </c>
      <c r="J7" s="73">
        <v>5</v>
      </c>
      <c r="K7" s="73">
        <v>1</v>
      </c>
      <c r="L7" s="73">
        <v>1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4">
        <f t="shared" si="0"/>
        <v>8</v>
      </c>
      <c r="X7" s="74">
        <f t="shared" si="0"/>
        <v>6</v>
      </c>
      <c r="Y7" s="73">
        <v>8</v>
      </c>
      <c r="Z7" s="73">
        <v>6</v>
      </c>
      <c r="AA7" s="74">
        <f t="shared" si="1"/>
        <v>14</v>
      </c>
      <c r="AB7" s="74">
        <f t="shared" si="2"/>
        <v>14</v>
      </c>
      <c r="AC7" s="75"/>
      <c r="AD7" s="73">
        <v>3</v>
      </c>
      <c r="AE7" s="73">
        <v>1</v>
      </c>
      <c r="AF7" s="73">
        <v>7</v>
      </c>
      <c r="AG7" s="73">
        <v>6</v>
      </c>
      <c r="AH7" s="73">
        <v>0</v>
      </c>
      <c r="AI7" s="73">
        <v>0</v>
      </c>
      <c r="AJ7" s="73">
        <v>1</v>
      </c>
      <c r="AK7" s="73">
        <v>1</v>
      </c>
      <c r="AL7" s="73">
        <v>0</v>
      </c>
      <c r="AM7" s="73">
        <v>0</v>
      </c>
      <c r="AN7" s="75"/>
      <c r="AO7" s="76">
        <f t="shared" si="3"/>
        <v>14</v>
      </c>
      <c r="AP7" s="73">
        <v>13</v>
      </c>
      <c r="AQ7" s="76">
        <f t="shared" si="4"/>
        <v>14</v>
      </c>
      <c r="AR7" s="73">
        <v>13</v>
      </c>
      <c r="AS7" s="73">
        <v>0</v>
      </c>
      <c r="AT7" s="73">
        <v>0</v>
      </c>
      <c r="AU7" s="38">
        <f t="shared" si="5"/>
        <v>14</v>
      </c>
      <c r="AV7" s="38">
        <f t="shared" si="5"/>
        <v>14</v>
      </c>
      <c r="AW7" s="39">
        <f t="shared" si="6"/>
        <v>0.82352941176470584</v>
      </c>
    </row>
    <row r="8" spans="1:49" s="41" customFormat="1" ht="34.5" customHeight="1" x14ac:dyDescent="0.3">
      <c r="A8" s="25" t="s">
        <v>145</v>
      </c>
      <c r="B8" s="26" t="s">
        <v>146</v>
      </c>
      <c r="C8" s="27" t="s">
        <v>81</v>
      </c>
      <c r="D8" s="27" t="s">
        <v>82</v>
      </c>
      <c r="E8" s="28" t="s">
        <v>98</v>
      </c>
      <c r="F8" s="28" t="s">
        <v>270</v>
      </c>
      <c r="G8" s="28" t="s">
        <v>155</v>
      </c>
      <c r="H8" s="72">
        <v>18</v>
      </c>
      <c r="I8" s="73">
        <v>14</v>
      </c>
      <c r="J8" s="73">
        <v>8</v>
      </c>
      <c r="K8" s="73">
        <v>0</v>
      </c>
      <c r="L8" s="73">
        <v>1</v>
      </c>
      <c r="M8" s="79">
        <v>1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4">
        <f t="shared" si="0"/>
        <v>15</v>
      </c>
      <c r="X8" s="74">
        <f t="shared" si="0"/>
        <v>9</v>
      </c>
      <c r="Y8" s="73">
        <v>15</v>
      </c>
      <c r="Z8" s="73">
        <v>9</v>
      </c>
      <c r="AA8" s="74">
        <f t="shared" si="1"/>
        <v>24</v>
      </c>
      <c r="AB8" s="74">
        <f t="shared" si="2"/>
        <v>24</v>
      </c>
      <c r="AC8" s="75"/>
      <c r="AD8" s="73">
        <v>2</v>
      </c>
      <c r="AE8" s="73">
        <v>3</v>
      </c>
      <c r="AF8" s="73">
        <v>13</v>
      </c>
      <c r="AG8" s="73">
        <v>6</v>
      </c>
      <c r="AH8" s="73">
        <v>0</v>
      </c>
      <c r="AI8" s="73">
        <v>0</v>
      </c>
      <c r="AJ8" s="73">
        <v>3</v>
      </c>
      <c r="AK8" s="73">
        <v>2</v>
      </c>
      <c r="AL8" s="73">
        <v>0</v>
      </c>
      <c r="AM8" s="73">
        <v>0</v>
      </c>
      <c r="AN8" s="75"/>
      <c r="AO8" s="76">
        <f t="shared" si="3"/>
        <v>24</v>
      </c>
      <c r="AP8" s="73">
        <v>22</v>
      </c>
      <c r="AQ8" s="76">
        <f t="shared" si="4"/>
        <v>24</v>
      </c>
      <c r="AR8" s="73">
        <v>22</v>
      </c>
      <c r="AS8" s="73">
        <v>0</v>
      </c>
      <c r="AT8" s="73">
        <v>0</v>
      </c>
      <c r="AU8" s="38">
        <f t="shared" si="5"/>
        <v>24</v>
      </c>
      <c r="AV8" s="38">
        <f t="shared" si="5"/>
        <v>24</v>
      </c>
      <c r="AW8" s="39">
        <f t="shared" si="6"/>
        <v>1.3333333333333333</v>
      </c>
    </row>
    <row r="9" spans="1:49" s="41" customFormat="1" ht="35.25" x14ac:dyDescent="0.3">
      <c r="A9" s="25" t="s">
        <v>145</v>
      </c>
      <c r="B9" s="26" t="s">
        <v>146</v>
      </c>
      <c r="C9" s="27" t="s">
        <v>81</v>
      </c>
      <c r="D9" s="27" t="s">
        <v>82</v>
      </c>
      <c r="E9" s="28" t="s">
        <v>98</v>
      </c>
      <c r="F9" s="28" t="s">
        <v>271</v>
      </c>
      <c r="G9" s="28" t="s">
        <v>154</v>
      </c>
      <c r="H9" s="72">
        <v>18</v>
      </c>
      <c r="I9" s="73">
        <v>0</v>
      </c>
      <c r="J9" s="73">
        <v>0</v>
      </c>
      <c r="K9" s="73">
        <v>18</v>
      </c>
      <c r="L9" s="73">
        <v>5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4">
        <f t="shared" si="0"/>
        <v>18</v>
      </c>
      <c r="X9" s="74">
        <f t="shared" si="0"/>
        <v>5</v>
      </c>
      <c r="Y9" s="73">
        <v>17</v>
      </c>
      <c r="Z9" s="73">
        <v>5</v>
      </c>
      <c r="AA9" s="74">
        <f t="shared" si="1"/>
        <v>23</v>
      </c>
      <c r="AB9" s="74">
        <f t="shared" si="2"/>
        <v>22</v>
      </c>
      <c r="AC9" s="75"/>
      <c r="AD9" s="73">
        <v>2</v>
      </c>
      <c r="AE9" s="73">
        <v>1</v>
      </c>
      <c r="AF9" s="73">
        <v>7</v>
      </c>
      <c r="AG9" s="73">
        <v>5</v>
      </c>
      <c r="AH9" s="73">
        <v>0</v>
      </c>
      <c r="AI9" s="73">
        <v>0</v>
      </c>
      <c r="AJ9" s="73">
        <v>5</v>
      </c>
      <c r="AK9" s="73">
        <v>3</v>
      </c>
      <c r="AL9" s="73">
        <v>0</v>
      </c>
      <c r="AM9" s="73">
        <v>0</v>
      </c>
      <c r="AN9" s="75"/>
      <c r="AO9" s="76">
        <f t="shared" si="3"/>
        <v>22</v>
      </c>
      <c r="AP9" s="73">
        <v>22</v>
      </c>
      <c r="AQ9" s="76">
        <f t="shared" si="4"/>
        <v>22</v>
      </c>
      <c r="AR9" s="73">
        <v>21</v>
      </c>
      <c r="AS9" s="73">
        <v>0</v>
      </c>
      <c r="AT9" s="73">
        <v>0</v>
      </c>
      <c r="AU9" s="38">
        <f t="shared" si="5"/>
        <v>23</v>
      </c>
      <c r="AV9" s="38">
        <f t="shared" si="5"/>
        <v>22</v>
      </c>
      <c r="AW9" s="39">
        <f t="shared" si="6"/>
        <v>1.2777777777777777</v>
      </c>
    </row>
    <row r="10" spans="1:49" s="41" customFormat="1" ht="35.25" x14ac:dyDescent="0.3">
      <c r="A10" s="25" t="s">
        <v>186</v>
      </c>
      <c r="B10" s="26" t="s">
        <v>187</v>
      </c>
      <c r="C10" s="27" t="s">
        <v>81</v>
      </c>
      <c r="D10" s="27" t="s">
        <v>82</v>
      </c>
      <c r="E10" s="28" t="s">
        <v>272</v>
      </c>
      <c r="F10" s="28" t="s">
        <v>273</v>
      </c>
      <c r="G10" s="28" t="s">
        <v>191</v>
      </c>
      <c r="H10" s="72">
        <v>15</v>
      </c>
      <c r="I10" s="73">
        <v>7</v>
      </c>
      <c r="J10" s="73">
        <v>8</v>
      </c>
      <c r="K10" s="73">
        <v>4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4">
        <f t="shared" si="0"/>
        <v>11</v>
      </c>
      <c r="X10" s="74">
        <f t="shared" si="0"/>
        <v>9</v>
      </c>
      <c r="Y10" s="73">
        <v>11</v>
      </c>
      <c r="Z10" s="73">
        <v>9</v>
      </c>
      <c r="AA10" s="74">
        <f t="shared" si="1"/>
        <v>20</v>
      </c>
      <c r="AB10" s="74">
        <f t="shared" si="2"/>
        <v>20</v>
      </c>
      <c r="AC10" s="75"/>
      <c r="AD10" s="73">
        <v>3</v>
      </c>
      <c r="AE10" s="73">
        <v>2</v>
      </c>
      <c r="AF10" s="73">
        <v>9</v>
      </c>
      <c r="AG10" s="73">
        <v>8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5"/>
      <c r="AO10" s="76">
        <f t="shared" si="3"/>
        <v>20</v>
      </c>
      <c r="AP10" s="73">
        <v>20</v>
      </c>
      <c r="AQ10" s="76">
        <f t="shared" si="4"/>
        <v>20</v>
      </c>
      <c r="AR10" s="73">
        <v>17</v>
      </c>
      <c r="AS10" s="73">
        <v>0</v>
      </c>
      <c r="AT10" s="73">
        <v>0</v>
      </c>
      <c r="AU10" s="38">
        <f t="shared" si="5"/>
        <v>20</v>
      </c>
      <c r="AV10" s="38">
        <f t="shared" si="5"/>
        <v>20</v>
      </c>
      <c r="AW10" s="39">
        <f t="shared" si="6"/>
        <v>1.3333333333333333</v>
      </c>
    </row>
    <row r="11" spans="1:49" s="41" customFormat="1" ht="37.5" customHeight="1" x14ac:dyDescent="0.3">
      <c r="A11" s="25" t="s">
        <v>186</v>
      </c>
      <c r="B11" s="26" t="s">
        <v>187</v>
      </c>
      <c r="C11" s="27" t="s">
        <v>81</v>
      </c>
      <c r="D11" s="27" t="s">
        <v>82</v>
      </c>
      <c r="E11" s="28" t="s">
        <v>136</v>
      </c>
      <c r="F11" s="28" t="s">
        <v>192</v>
      </c>
      <c r="G11" s="28" t="s">
        <v>193</v>
      </c>
      <c r="H11" s="72">
        <v>15</v>
      </c>
      <c r="I11" s="80">
        <v>8</v>
      </c>
      <c r="J11" s="80">
        <v>14</v>
      </c>
      <c r="K11" s="80">
        <v>1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74">
        <f t="shared" si="0"/>
        <v>9</v>
      </c>
      <c r="X11" s="74">
        <f t="shared" si="0"/>
        <v>14</v>
      </c>
      <c r="Y11" s="80">
        <v>9</v>
      </c>
      <c r="Z11" s="80">
        <v>14</v>
      </c>
      <c r="AA11" s="74">
        <f t="shared" si="1"/>
        <v>23</v>
      </c>
      <c r="AB11" s="74">
        <f t="shared" si="2"/>
        <v>23</v>
      </c>
      <c r="AC11" s="81"/>
      <c r="AD11" s="80">
        <v>3</v>
      </c>
      <c r="AE11" s="80">
        <v>2</v>
      </c>
      <c r="AF11" s="80">
        <v>9</v>
      </c>
      <c r="AG11" s="80">
        <v>12</v>
      </c>
      <c r="AH11" s="80">
        <v>0</v>
      </c>
      <c r="AI11" s="80">
        <v>0</v>
      </c>
      <c r="AJ11" s="80">
        <v>1</v>
      </c>
      <c r="AK11" s="80">
        <v>4</v>
      </c>
      <c r="AL11" s="80">
        <v>0</v>
      </c>
      <c r="AM11" s="80">
        <v>0</v>
      </c>
      <c r="AN11" s="81"/>
      <c r="AO11" s="76">
        <f t="shared" si="3"/>
        <v>23</v>
      </c>
      <c r="AP11" s="73">
        <v>23</v>
      </c>
      <c r="AQ11" s="76">
        <f t="shared" si="4"/>
        <v>23</v>
      </c>
      <c r="AR11" s="73">
        <v>23</v>
      </c>
      <c r="AS11" s="73">
        <v>0</v>
      </c>
      <c r="AT11" s="73">
        <v>0</v>
      </c>
      <c r="AU11" s="38">
        <f t="shared" si="5"/>
        <v>23</v>
      </c>
      <c r="AV11" s="38">
        <f t="shared" si="5"/>
        <v>23</v>
      </c>
      <c r="AW11" s="39">
        <f t="shared" si="6"/>
        <v>1.5333333333333334</v>
      </c>
    </row>
    <row r="12" spans="1:49" s="41" customFormat="1" ht="39" customHeight="1" x14ac:dyDescent="0.3">
      <c r="A12" s="25" t="s">
        <v>201</v>
      </c>
      <c r="B12" s="26" t="s">
        <v>202</v>
      </c>
      <c r="C12" s="27" t="s">
        <v>81</v>
      </c>
      <c r="D12" s="27" t="s">
        <v>82</v>
      </c>
      <c r="E12" s="28" t="s">
        <v>189</v>
      </c>
      <c r="F12" s="28" t="s">
        <v>274</v>
      </c>
      <c r="G12" s="28" t="s">
        <v>204</v>
      </c>
      <c r="H12" s="72">
        <v>15</v>
      </c>
      <c r="I12" s="80">
        <v>3</v>
      </c>
      <c r="J12" s="80">
        <v>0</v>
      </c>
      <c r="K12" s="80">
        <v>10</v>
      </c>
      <c r="L12" s="80">
        <v>0</v>
      </c>
      <c r="M12" s="80">
        <v>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74">
        <f t="shared" si="0"/>
        <v>15</v>
      </c>
      <c r="X12" s="74">
        <f t="shared" si="0"/>
        <v>0</v>
      </c>
      <c r="Y12" s="80">
        <v>14</v>
      </c>
      <c r="Z12" s="80">
        <v>0</v>
      </c>
      <c r="AA12" s="74">
        <f t="shared" si="1"/>
        <v>15</v>
      </c>
      <c r="AB12" s="74">
        <f t="shared" si="2"/>
        <v>14</v>
      </c>
      <c r="AC12" s="81"/>
      <c r="AD12" s="80">
        <v>5</v>
      </c>
      <c r="AE12" s="80">
        <v>0</v>
      </c>
      <c r="AF12" s="80">
        <v>13</v>
      </c>
      <c r="AG12" s="80">
        <v>0</v>
      </c>
      <c r="AH12" s="80">
        <v>0</v>
      </c>
      <c r="AI12" s="80">
        <v>0</v>
      </c>
      <c r="AJ12" s="80">
        <v>4</v>
      </c>
      <c r="AK12" s="80">
        <v>0</v>
      </c>
      <c r="AL12" s="80">
        <v>0</v>
      </c>
      <c r="AM12" s="80">
        <v>0</v>
      </c>
      <c r="AN12" s="81"/>
      <c r="AO12" s="76">
        <f t="shared" si="3"/>
        <v>14</v>
      </c>
      <c r="AP12" s="73">
        <v>14</v>
      </c>
      <c r="AQ12" s="76">
        <f t="shared" si="4"/>
        <v>14</v>
      </c>
      <c r="AR12" s="73">
        <v>14</v>
      </c>
      <c r="AS12" s="73">
        <v>0</v>
      </c>
      <c r="AT12" s="73">
        <v>0</v>
      </c>
      <c r="AU12" s="38">
        <f t="shared" si="5"/>
        <v>15</v>
      </c>
      <c r="AV12" s="38">
        <f t="shared" si="5"/>
        <v>14</v>
      </c>
      <c r="AW12" s="39">
        <f t="shared" si="6"/>
        <v>1</v>
      </c>
    </row>
    <row r="13" spans="1:49" s="41" customFormat="1" ht="35.450000000000003" customHeight="1" x14ac:dyDescent="0.3">
      <c r="A13" s="25" t="s">
        <v>201</v>
      </c>
      <c r="B13" s="26" t="s">
        <v>202</v>
      </c>
      <c r="C13" s="27" t="s">
        <v>81</v>
      </c>
      <c r="D13" s="27" t="s">
        <v>82</v>
      </c>
      <c r="E13" s="28" t="s">
        <v>272</v>
      </c>
      <c r="F13" s="28" t="s">
        <v>205</v>
      </c>
      <c r="G13" s="28" t="s">
        <v>206</v>
      </c>
      <c r="H13" s="72">
        <v>15</v>
      </c>
      <c r="I13" s="80">
        <v>8</v>
      </c>
      <c r="J13" s="80">
        <v>2</v>
      </c>
      <c r="K13" s="80">
        <v>10</v>
      </c>
      <c r="L13" s="80">
        <v>0</v>
      </c>
      <c r="M13" s="80">
        <v>0</v>
      </c>
      <c r="N13" s="80">
        <v>1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74">
        <f t="shared" si="0"/>
        <v>18</v>
      </c>
      <c r="X13" s="74">
        <f t="shared" si="0"/>
        <v>3</v>
      </c>
      <c r="Y13" s="80">
        <v>18</v>
      </c>
      <c r="Z13" s="80">
        <v>3</v>
      </c>
      <c r="AA13" s="74">
        <f t="shared" si="1"/>
        <v>21</v>
      </c>
      <c r="AB13" s="74">
        <f t="shared" si="2"/>
        <v>21</v>
      </c>
      <c r="AC13" s="81"/>
      <c r="AD13" s="80">
        <v>4</v>
      </c>
      <c r="AE13" s="80">
        <v>1</v>
      </c>
      <c r="AF13" s="80">
        <v>17</v>
      </c>
      <c r="AG13" s="80">
        <v>2</v>
      </c>
      <c r="AH13" s="80">
        <v>0</v>
      </c>
      <c r="AI13" s="80">
        <v>0</v>
      </c>
      <c r="AJ13" s="80">
        <v>4</v>
      </c>
      <c r="AK13" s="80">
        <v>1</v>
      </c>
      <c r="AL13" s="80">
        <v>0</v>
      </c>
      <c r="AM13" s="80">
        <v>0</v>
      </c>
      <c r="AN13" s="81"/>
      <c r="AO13" s="76">
        <f t="shared" si="3"/>
        <v>21</v>
      </c>
      <c r="AP13" s="73">
        <v>21</v>
      </c>
      <c r="AQ13" s="76">
        <f t="shared" si="4"/>
        <v>21</v>
      </c>
      <c r="AR13" s="73">
        <v>21</v>
      </c>
      <c r="AS13" s="73">
        <v>0</v>
      </c>
      <c r="AT13" s="73">
        <v>0</v>
      </c>
      <c r="AU13" s="38">
        <f t="shared" si="5"/>
        <v>21</v>
      </c>
      <c r="AV13" s="38">
        <f t="shared" si="5"/>
        <v>21</v>
      </c>
      <c r="AW13" s="39">
        <f t="shared" si="6"/>
        <v>1.4</v>
      </c>
    </row>
    <row r="14" spans="1:49" s="41" customFormat="1" ht="35.450000000000003" customHeight="1" x14ac:dyDescent="0.3">
      <c r="A14" s="25" t="s">
        <v>219</v>
      </c>
      <c r="B14" s="26" t="s">
        <v>220</v>
      </c>
      <c r="C14" s="27" t="s">
        <v>81</v>
      </c>
      <c r="D14" s="27" t="s">
        <v>82</v>
      </c>
      <c r="E14" s="28" t="s">
        <v>272</v>
      </c>
      <c r="F14" s="28" t="s">
        <v>221</v>
      </c>
      <c r="G14" s="28" t="s">
        <v>222</v>
      </c>
      <c r="H14" s="72">
        <v>15</v>
      </c>
      <c r="I14" s="80">
        <v>1</v>
      </c>
      <c r="J14" s="80">
        <v>10</v>
      </c>
      <c r="K14" s="80">
        <v>0</v>
      </c>
      <c r="L14" s="80">
        <v>1</v>
      </c>
      <c r="M14" s="80">
        <v>0</v>
      </c>
      <c r="N14" s="80">
        <v>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74">
        <f t="shared" si="0"/>
        <v>1</v>
      </c>
      <c r="X14" s="74">
        <f t="shared" si="0"/>
        <v>12</v>
      </c>
      <c r="Y14" s="80">
        <v>1</v>
      </c>
      <c r="Z14" s="80">
        <v>12</v>
      </c>
      <c r="AA14" s="74">
        <f t="shared" si="1"/>
        <v>13</v>
      </c>
      <c r="AB14" s="74">
        <f t="shared" si="2"/>
        <v>13</v>
      </c>
      <c r="AC14" s="81"/>
      <c r="AD14" s="80">
        <v>0</v>
      </c>
      <c r="AE14" s="80">
        <v>5</v>
      </c>
      <c r="AF14" s="80">
        <v>1</v>
      </c>
      <c r="AG14" s="80">
        <v>12</v>
      </c>
      <c r="AH14" s="80">
        <v>0</v>
      </c>
      <c r="AI14" s="80">
        <v>0</v>
      </c>
      <c r="AJ14" s="80">
        <v>0</v>
      </c>
      <c r="AK14" s="80">
        <v>1</v>
      </c>
      <c r="AL14" s="80">
        <v>0</v>
      </c>
      <c r="AM14" s="80">
        <v>0</v>
      </c>
      <c r="AN14" s="81"/>
      <c r="AO14" s="76">
        <f t="shared" si="3"/>
        <v>13</v>
      </c>
      <c r="AP14" s="73">
        <v>13</v>
      </c>
      <c r="AQ14" s="76">
        <f t="shared" si="4"/>
        <v>13</v>
      </c>
      <c r="AR14" s="73">
        <v>13</v>
      </c>
      <c r="AS14" s="73">
        <v>0</v>
      </c>
      <c r="AT14" s="73">
        <v>0</v>
      </c>
      <c r="AU14" s="38">
        <f t="shared" si="5"/>
        <v>13</v>
      </c>
      <c r="AV14" s="38">
        <f t="shared" si="5"/>
        <v>13</v>
      </c>
      <c r="AW14" s="39">
        <f t="shared" si="6"/>
        <v>0.8666666666666667</v>
      </c>
    </row>
    <row r="15" spans="1:49" s="41" customFormat="1" ht="36" customHeight="1" x14ac:dyDescent="0.3">
      <c r="A15" s="61" t="s">
        <v>232</v>
      </c>
      <c r="B15" s="63" t="s">
        <v>233</v>
      </c>
      <c r="C15" s="27" t="s">
        <v>81</v>
      </c>
      <c r="D15" s="27" t="s">
        <v>82</v>
      </c>
      <c r="E15" s="28" t="s">
        <v>234</v>
      </c>
      <c r="F15" s="27" t="s">
        <v>235</v>
      </c>
      <c r="G15" s="63" t="s">
        <v>275</v>
      </c>
      <c r="H15" s="82">
        <v>15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3</v>
      </c>
      <c r="T15" s="80">
        <v>9</v>
      </c>
      <c r="U15" s="80">
        <v>0</v>
      </c>
      <c r="V15" s="80">
        <v>0</v>
      </c>
      <c r="W15" s="74">
        <f t="shared" si="0"/>
        <v>3</v>
      </c>
      <c r="X15" s="74">
        <f t="shared" si="0"/>
        <v>9</v>
      </c>
      <c r="Y15" s="80">
        <v>3</v>
      </c>
      <c r="Z15" s="80">
        <v>5</v>
      </c>
      <c r="AA15" s="74">
        <f t="shared" si="1"/>
        <v>12</v>
      </c>
      <c r="AB15" s="74">
        <f t="shared" si="2"/>
        <v>8</v>
      </c>
      <c r="AC15" s="81"/>
      <c r="AD15" s="80">
        <v>0</v>
      </c>
      <c r="AE15" s="80">
        <v>0</v>
      </c>
      <c r="AF15" s="80">
        <v>3</v>
      </c>
      <c r="AG15" s="80">
        <v>9</v>
      </c>
      <c r="AH15" s="80">
        <v>3</v>
      </c>
      <c r="AI15" s="80">
        <v>9</v>
      </c>
      <c r="AJ15" s="80">
        <v>0</v>
      </c>
      <c r="AK15" s="80">
        <v>0</v>
      </c>
      <c r="AL15" s="80">
        <v>0</v>
      </c>
      <c r="AM15" s="80">
        <v>0</v>
      </c>
      <c r="AN15" s="81"/>
      <c r="AO15" s="76">
        <f t="shared" si="3"/>
        <v>8</v>
      </c>
      <c r="AP15" s="73">
        <v>7</v>
      </c>
      <c r="AQ15" s="76">
        <f t="shared" si="4"/>
        <v>8</v>
      </c>
      <c r="AR15" s="73">
        <v>7</v>
      </c>
      <c r="AS15" s="77">
        <v>16</v>
      </c>
      <c r="AT15" s="77">
        <v>16</v>
      </c>
      <c r="AU15" s="38">
        <f t="shared" si="5"/>
        <v>12</v>
      </c>
      <c r="AV15" s="38">
        <f t="shared" si="5"/>
        <v>8</v>
      </c>
      <c r="AW15" s="39">
        <f t="shared" si="6"/>
        <v>0.8</v>
      </c>
    </row>
    <row r="16" spans="1:49" s="41" customFormat="1" ht="35.450000000000003" customHeight="1" x14ac:dyDescent="0.3">
      <c r="A16" s="61" t="s">
        <v>240</v>
      </c>
      <c r="B16" s="63" t="s">
        <v>241</v>
      </c>
      <c r="C16" s="27" t="s">
        <v>81</v>
      </c>
      <c r="D16" s="27" t="s">
        <v>82</v>
      </c>
      <c r="E16" s="28" t="s">
        <v>234</v>
      </c>
      <c r="F16" s="27" t="s">
        <v>235</v>
      </c>
      <c r="G16" s="63" t="s">
        <v>275</v>
      </c>
      <c r="H16" s="82">
        <v>3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1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74">
        <f t="shared" si="0"/>
        <v>1</v>
      </c>
      <c r="X16" s="74">
        <f t="shared" si="0"/>
        <v>0</v>
      </c>
      <c r="Y16" s="80">
        <v>0</v>
      </c>
      <c r="Z16" s="80">
        <v>0</v>
      </c>
      <c r="AA16" s="74">
        <f t="shared" si="1"/>
        <v>1</v>
      </c>
      <c r="AB16" s="74">
        <f t="shared" si="2"/>
        <v>0</v>
      </c>
      <c r="AC16" s="81"/>
      <c r="AD16" s="80">
        <v>0</v>
      </c>
      <c r="AE16" s="80">
        <v>0</v>
      </c>
      <c r="AF16" s="80">
        <v>1</v>
      </c>
      <c r="AG16" s="80">
        <v>0</v>
      </c>
      <c r="AH16" s="80">
        <v>1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1"/>
      <c r="AO16" s="76">
        <f t="shared" si="3"/>
        <v>0</v>
      </c>
      <c r="AP16" s="73">
        <v>0</v>
      </c>
      <c r="AQ16" s="76">
        <f t="shared" si="4"/>
        <v>0</v>
      </c>
      <c r="AR16" s="73">
        <v>0</v>
      </c>
      <c r="AS16" s="77">
        <v>0</v>
      </c>
      <c r="AT16" s="77">
        <v>0</v>
      </c>
      <c r="AU16" s="38">
        <f t="shared" si="5"/>
        <v>1</v>
      </c>
      <c r="AV16" s="38">
        <f t="shared" si="5"/>
        <v>0</v>
      </c>
      <c r="AW16" s="39">
        <f t="shared" si="6"/>
        <v>0.33333333333333331</v>
      </c>
    </row>
    <row r="17" spans="1:49" s="83" customFormat="1" ht="37.9" customHeight="1" x14ac:dyDescent="0.3">
      <c r="A17" s="61" t="s">
        <v>249</v>
      </c>
      <c r="B17" s="63" t="s">
        <v>250</v>
      </c>
      <c r="C17" s="27" t="s">
        <v>81</v>
      </c>
      <c r="D17" s="27" t="s">
        <v>82</v>
      </c>
      <c r="E17" s="28" t="s">
        <v>234</v>
      </c>
      <c r="F17" s="28" t="s">
        <v>276</v>
      </c>
      <c r="G17" s="63" t="s">
        <v>94</v>
      </c>
      <c r="H17" s="82">
        <v>13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8</v>
      </c>
      <c r="U17" s="80">
        <v>0</v>
      </c>
      <c r="V17" s="80">
        <v>0</v>
      </c>
      <c r="W17" s="74">
        <f t="shared" si="0"/>
        <v>0</v>
      </c>
      <c r="X17" s="74">
        <f t="shared" si="0"/>
        <v>8</v>
      </c>
      <c r="Y17" s="80">
        <v>0</v>
      </c>
      <c r="Z17" s="80">
        <v>7</v>
      </c>
      <c r="AA17" s="74">
        <f t="shared" si="1"/>
        <v>8</v>
      </c>
      <c r="AB17" s="74">
        <f t="shared" si="2"/>
        <v>7</v>
      </c>
      <c r="AC17" s="81"/>
      <c r="AD17" s="80">
        <v>0</v>
      </c>
      <c r="AE17" s="80">
        <v>0</v>
      </c>
      <c r="AF17" s="80">
        <v>0</v>
      </c>
      <c r="AG17" s="80">
        <v>8</v>
      </c>
      <c r="AH17" s="80">
        <v>0</v>
      </c>
      <c r="AI17" s="80">
        <v>8</v>
      </c>
      <c r="AJ17" s="80">
        <v>0</v>
      </c>
      <c r="AK17" s="80">
        <v>0</v>
      </c>
      <c r="AL17" s="80">
        <v>0</v>
      </c>
      <c r="AM17" s="80">
        <v>0</v>
      </c>
      <c r="AN17" s="81"/>
      <c r="AO17" s="76">
        <f t="shared" si="3"/>
        <v>7</v>
      </c>
      <c r="AP17" s="73">
        <v>7</v>
      </c>
      <c r="AQ17" s="76">
        <f t="shared" si="4"/>
        <v>7</v>
      </c>
      <c r="AR17" s="73">
        <v>7</v>
      </c>
      <c r="AS17" s="77">
        <v>16</v>
      </c>
      <c r="AT17" s="77">
        <v>16</v>
      </c>
      <c r="AU17" s="38">
        <f t="shared" si="5"/>
        <v>8</v>
      </c>
      <c r="AV17" s="38">
        <f t="shared" si="5"/>
        <v>7</v>
      </c>
      <c r="AW17" s="39">
        <f t="shared" si="6"/>
        <v>0.61538461538461542</v>
      </c>
    </row>
    <row r="18" spans="1:49" s="41" customFormat="1" ht="37.35" customHeight="1" x14ac:dyDescent="0.3">
      <c r="A18" s="61" t="s">
        <v>253</v>
      </c>
      <c r="B18" s="63" t="s">
        <v>254</v>
      </c>
      <c r="C18" s="27" t="s">
        <v>81</v>
      </c>
      <c r="D18" s="27" t="s">
        <v>82</v>
      </c>
      <c r="E18" s="28" t="s">
        <v>234</v>
      </c>
      <c r="F18" s="28" t="s">
        <v>276</v>
      </c>
      <c r="G18" s="63" t="s">
        <v>94</v>
      </c>
      <c r="H18" s="82">
        <v>7</v>
      </c>
      <c r="I18" s="80">
        <v>0</v>
      </c>
      <c r="J18" s="80">
        <v>0</v>
      </c>
      <c r="K18" s="80">
        <v>0</v>
      </c>
      <c r="L18" s="80">
        <v>0</v>
      </c>
      <c r="M18" s="80">
        <v>2</v>
      </c>
      <c r="N18" s="80">
        <v>0</v>
      </c>
      <c r="O18" s="80">
        <v>0</v>
      </c>
      <c r="P18" s="80">
        <v>2</v>
      </c>
      <c r="Q18" s="80">
        <v>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74">
        <f t="shared" si="0"/>
        <v>3</v>
      </c>
      <c r="X18" s="74">
        <f t="shared" si="0"/>
        <v>2</v>
      </c>
      <c r="Y18" s="80">
        <v>3</v>
      </c>
      <c r="Z18" s="80">
        <v>2</v>
      </c>
      <c r="AA18" s="74">
        <f t="shared" si="1"/>
        <v>5</v>
      </c>
      <c r="AB18" s="74">
        <f t="shared" si="2"/>
        <v>5</v>
      </c>
      <c r="AC18" s="81"/>
      <c r="AD18" s="80">
        <v>0</v>
      </c>
      <c r="AE18" s="80">
        <v>0</v>
      </c>
      <c r="AF18" s="80">
        <v>3</v>
      </c>
      <c r="AG18" s="80">
        <v>2</v>
      </c>
      <c r="AH18" s="80">
        <v>3</v>
      </c>
      <c r="AI18" s="80">
        <v>2</v>
      </c>
      <c r="AJ18" s="80">
        <v>0</v>
      </c>
      <c r="AK18" s="80">
        <v>0</v>
      </c>
      <c r="AL18" s="80">
        <v>0</v>
      </c>
      <c r="AM18" s="80">
        <v>0</v>
      </c>
      <c r="AN18" s="81"/>
      <c r="AO18" s="76">
        <f t="shared" si="3"/>
        <v>5</v>
      </c>
      <c r="AP18" s="73">
        <v>4</v>
      </c>
      <c r="AQ18" s="76">
        <f t="shared" si="4"/>
        <v>5</v>
      </c>
      <c r="AR18" s="73">
        <v>4</v>
      </c>
      <c r="AS18" s="77">
        <v>9</v>
      </c>
      <c r="AT18" s="77">
        <v>9</v>
      </c>
      <c r="AU18" s="38">
        <f t="shared" si="5"/>
        <v>5</v>
      </c>
      <c r="AV18" s="38">
        <f t="shared" si="5"/>
        <v>5</v>
      </c>
      <c r="AW18" s="39">
        <f t="shared" si="6"/>
        <v>0.7142857142857143</v>
      </c>
    </row>
    <row r="19" spans="1:49" s="41" customFormat="1" ht="27.75" customHeight="1" x14ac:dyDescent="0.3">
      <c r="A19" s="117"/>
      <c r="B19" s="118"/>
      <c r="C19" s="119"/>
      <c r="D19" s="119"/>
      <c r="E19" s="120"/>
      <c r="F19" s="120"/>
      <c r="G19" s="121" t="s">
        <v>457</v>
      </c>
      <c r="H19" s="122">
        <f>SUM(H2:H18)</f>
        <v>244</v>
      </c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4"/>
      <c r="X19" s="124"/>
      <c r="Y19" s="123"/>
      <c r="Z19" s="123"/>
      <c r="AA19" s="124"/>
      <c r="AB19" s="124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4"/>
      <c r="AP19" s="124"/>
      <c r="AQ19" s="124"/>
      <c r="AR19" s="124"/>
      <c r="AS19" s="124"/>
      <c r="AT19" s="124"/>
      <c r="AU19" s="123">
        <f>SUM(AU2:AU18)</f>
        <v>242</v>
      </c>
      <c r="AV19" s="123">
        <f>SUM(AV2:AV18)</f>
        <v>228</v>
      </c>
      <c r="AW19" s="125">
        <f t="shared" si="6"/>
        <v>0.99180327868852458</v>
      </c>
    </row>
    <row r="20" spans="1:49" s="41" customFormat="1" ht="36" customHeight="1" x14ac:dyDescent="0.3">
      <c r="A20" s="25" t="s">
        <v>79</v>
      </c>
      <c r="B20" s="26" t="s">
        <v>80</v>
      </c>
      <c r="C20" s="27" t="s">
        <v>81</v>
      </c>
      <c r="D20" s="27" t="s">
        <v>277</v>
      </c>
      <c r="E20" s="28" t="s">
        <v>83</v>
      </c>
      <c r="F20" s="28" t="s">
        <v>84</v>
      </c>
      <c r="G20" s="28" t="s">
        <v>84</v>
      </c>
      <c r="H20" s="72">
        <v>60</v>
      </c>
      <c r="I20" s="80">
        <v>0</v>
      </c>
      <c r="J20" s="80">
        <v>0</v>
      </c>
      <c r="K20" s="80">
        <v>0</v>
      </c>
      <c r="L20" s="80">
        <v>1</v>
      </c>
      <c r="M20" s="80">
        <v>19</v>
      </c>
      <c r="N20" s="80">
        <v>17</v>
      </c>
      <c r="O20" s="80">
        <v>11</v>
      </c>
      <c r="P20" s="80">
        <v>6</v>
      </c>
      <c r="Q20" s="80">
        <v>2</v>
      </c>
      <c r="R20" s="80">
        <v>1</v>
      </c>
      <c r="S20" s="80">
        <v>0</v>
      </c>
      <c r="T20" s="80">
        <v>0</v>
      </c>
      <c r="U20" s="80">
        <v>0</v>
      </c>
      <c r="V20" s="80">
        <v>0</v>
      </c>
      <c r="W20" s="74">
        <f t="shared" si="0"/>
        <v>32</v>
      </c>
      <c r="X20" s="74">
        <f t="shared" si="0"/>
        <v>25</v>
      </c>
      <c r="Y20" s="80">
        <v>31</v>
      </c>
      <c r="Z20" s="80">
        <v>25</v>
      </c>
      <c r="AA20" s="74">
        <f t="shared" si="1"/>
        <v>57</v>
      </c>
      <c r="AB20" s="74">
        <f t="shared" si="2"/>
        <v>56</v>
      </c>
      <c r="AC20" s="81"/>
      <c r="AD20" s="80">
        <v>17</v>
      </c>
      <c r="AE20" s="80">
        <v>9</v>
      </c>
      <c r="AF20" s="80">
        <v>32</v>
      </c>
      <c r="AG20" s="80">
        <v>25</v>
      </c>
      <c r="AH20" s="80">
        <v>2</v>
      </c>
      <c r="AI20" s="80">
        <v>2</v>
      </c>
      <c r="AJ20" s="80">
        <v>0</v>
      </c>
      <c r="AK20" s="80">
        <v>1</v>
      </c>
      <c r="AL20" s="80">
        <v>0</v>
      </c>
      <c r="AM20" s="80">
        <v>0</v>
      </c>
      <c r="AN20" s="81"/>
      <c r="AO20" s="76">
        <f t="shared" si="3"/>
        <v>56</v>
      </c>
      <c r="AP20" s="73">
        <v>54</v>
      </c>
      <c r="AQ20" s="76">
        <f t="shared" si="4"/>
        <v>56</v>
      </c>
      <c r="AR20" s="73">
        <v>54</v>
      </c>
      <c r="AS20" s="77">
        <v>201.5</v>
      </c>
      <c r="AT20" s="77">
        <v>197</v>
      </c>
      <c r="AU20" s="38">
        <f t="shared" si="5"/>
        <v>57</v>
      </c>
      <c r="AV20" s="38">
        <f t="shared" si="5"/>
        <v>56</v>
      </c>
      <c r="AW20" s="39">
        <f t="shared" si="6"/>
        <v>0.95</v>
      </c>
    </row>
    <row r="21" spans="1:49" s="41" customFormat="1" ht="35.25" customHeight="1" x14ac:dyDescent="0.3">
      <c r="A21" s="25" t="s">
        <v>90</v>
      </c>
      <c r="B21" s="26" t="s">
        <v>91</v>
      </c>
      <c r="C21" s="27" t="s">
        <v>81</v>
      </c>
      <c r="D21" s="27" t="s">
        <v>85</v>
      </c>
      <c r="E21" s="28" t="s">
        <v>210</v>
      </c>
      <c r="F21" s="28" t="s">
        <v>278</v>
      </c>
      <c r="G21" s="84" t="s">
        <v>110</v>
      </c>
      <c r="H21" s="72">
        <v>18</v>
      </c>
      <c r="I21" s="80">
        <v>0</v>
      </c>
      <c r="J21" s="80">
        <v>1</v>
      </c>
      <c r="K21" s="80">
        <v>10</v>
      </c>
      <c r="L21" s="80">
        <v>7</v>
      </c>
      <c r="M21" s="80">
        <v>1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74">
        <f t="shared" si="0"/>
        <v>11</v>
      </c>
      <c r="X21" s="74">
        <f t="shared" si="0"/>
        <v>8</v>
      </c>
      <c r="Y21" s="80">
        <v>11</v>
      </c>
      <c r="Z21" s="80">
        <v>8</v>
      </c>
      <c r="AA21" s="74">
        <f t="shared" si="1"/>
        <v>19</v>
      </c>
      <c r="AB21" s="74">
        <f t="shared" si="2"/>
        <v>19</v>
      </c>
      <c r="AC21" s="81"/>
      <c r="AD21" s="80">
        <v>3</v>
      </c>
      <c r="AE21" s="80">
        <v>4</v>
      </c>
      <c r="AF21" s="80">
        <v>4</v>
      </c>
      <c r="AG21" s="80">
        <v>6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1"/>
      <c r="AO21" s="76">
        <f t="shared" si="3"/>
        <v>19</v>
      </c>
      <c r="AP21" s="73">
        <v>16</v>
      </c>
      <c r="AQ21" s="76">
        <f t="shared" si="4"/>
        <v>19</v>
      </c>
      <c r="AR21" s="73">
        <v>8</v>
      </c>
      <c r="AS21" s="73">
        <v>0</v>
      </c>
      <c r="AT21" s="73">
        <v>0</v>
      </c>
      <c r="AU21" s="38">
        <f t="shared" si="5"/>
        <v>19</v>
      </c>
      <c r="AV21" s="38">
        <f t="shared" si="5"/>
        <v>19</v>
      </c>
      <c r="AW21" s="39">
        <f t="shared" si="6"/>
        <v>1.0555555555555556</v>
      </c>
    </row>
    <row r="22" spans="1:49" s="41" customFormat="1" ht="46.5" customHeight="1" x14ac:dyDescent="0.3">
      <c r="A22" s="25" t="s">
        <v>90</v>
      </c>
      <c r="B22" s="26" t="s">
        <v>91</v>
      </c>
      <c r="C22" s="27" t="s">
        <v>81</v>
      </c>
      <c r="D22" s="27" t="s">
        <v>85</v>
      </c>
      <c r="E22" s="28" t="s">
        <v>111</v>
      </c>
      <c r="F22" s="28" t="s">
        <v>112</v>
      </c>
      <c r="G22" s="28" t="s">
        <v>113</v>
      </c>
      <c r="H22" s="72">
        <v>18</v>
      </c>
      <c r="I22" s="80">
        <v>0</v>
      </c>
      <c r="J22" s="80">
        <v>0</v>
      </c>
      <c r="K22" s="80">
        <v>6</v>
      </c>
      <c r="L22" s="80">
        <v>15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74">
        <f t="shared" si="0"/>
        <v>6</v>
      </c>
      <c r="X22" s="74">
        <f t="shared" si="0"/>
        <v>15</v>
      </c>
      <c r="Y22" s="80">
        <v>6</v>
      </c>
      <c r="Z22" s="80">
        <v>15</v>
      </c>
      <c r="AA22" s="74">
        <f t="shared" si="1"/>
        <v>21</v>
      </c>
      <c r="AB22" s="74">
        <f t="shared" si="2"/>
        <v>21</v>
      </c>
      <c r="AC22" s="81"/>
      <c r="AD22" s="80">
        <v>1</v>
      </c>
      <c r="AE22" s="80">
        <v>3</v>
      </c>
      <c r="AF22" s="80">
        <v>6</v>
      </c>
      <c r="AG22" s="80">
        <v>15</v>
      </c>
      <c r="AH22" s="80">
        <v>0</v>
      </c>
      <c r="AI22" s="80">
        <v>0</v>
      </c>
      <c r="AJ22" s="80">
        <v>3</v>
      </c>
      <c r="AK22" s="80">
        <v>8</v>
      </c>
      <c r="AL22" s="80">
        <v>0</v>
      </c>
      <c r="AM22" s="80">
        <v>0</v>
      </c>
      <c r="AN22" s="81"/>
      <c r="AO22" s="76">
        <f t="shared" si="3"/>
        <v>21</v>
      </c>
      <c r="AP22" s="73">
        <v>21</v>
      </c>
      <c r="AQ22" s="76">
        <f t="shared" si="4"/>
        <v>21</v>
      </c>
      <c r="AR22" s="73">
        <v>21</v>
      </c>
      <c r="AS22" s="73">
        <v>0</v>
      </c>
      <c r="AT22" s="73">
        <v>0</v>
      </c>
      <c r="AU22" s="38">
        <f t="shared" si="5"/>
        <v>21</v>
      </c>
      <c r="AV22" s="38">
        <f t="shared" si="5"/>
        <v>21</v>
      </c>
      <c r="AW22" s="39">
        <f t="shared" si="6"/>
        <v>1.1666666666666667</v>
      </c>
    </row>
    <row r="23" spans="1:49" s="41" customFormat="1" ht="39" customHeight="1" x14ac:dyDescent="0.3">
      <c r="A23" s="25" t="s">
        <v>90</v>
      </c>
      <c r="B23" s="26" t="s">
        <v>91</v>
      </c>
      <c r="C23" s="27" t="s">
        <v>81</v>
      </c>
      <c r="D23" s="27" t="s">
        <v>85</v>
      </c>
      <c r="E23" s="28" t="s">
        <v>106</v>
      </c>
      <c r="F23" s="28" t="s">
        <v>107</v>
      </c>
      <c r="G23" s="84" t="s">
        <v>108</v>
      </c>
      <c r="H23" s="72">
        <v>20</v>
      </c>
      <c r="I23" s="80">
        <v>2</v>
      </c>
      <c r="J23" s="80">
        <v>16</v>
      </c>
      <c r="K23" s="80">
        <v>1</v>
      </c>
      <c r="L23" s="80">
        <v>2</v>
      </c>
      <c r="M23" s="80">
        <v>1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74">
        <f t="shared" si="0"/>
        <v>4</v>
      </c>
      <c r="X23" s="74">
        <f t="shared" si="0"/>
        <v>18</v>
      </c>
      <c r="Y23" s="80">
        <v>4</v>
      </c>
      <c r="Z23" s="80">
        <v>16</v>
      </c>
      <c r="AA23" s="74">
        <f t="shared" si="1"/>
        <v>22</v>
      </c>
      <c r="AB23" s="74">
        <f t="shared" si="2"/>
        <v>20</v>
      </c>
      <c r="AC23" s="81"/>
      <c r="AD23" s="80">
        <v>2</v>
      </c>
      <c r="AE23" s="80">
        <v>7</v>
      </c>
      <c r="AF23" s="80">
        <v>4</v>
      </c>
      <c r="AG23" s="80">
        <v>16</v>
      </c>
      <c r="AH23" s="80">
        <v>0</v>
      </c>
      <c r="AI23" s="80">
        <v>0</v>
      </c>
      <c r="AJ23" s="80">
        <v>1</v>
      </c>
      <c r="AK23" s="80">
        <v>3</v>
      </c>
      <c r="AL23" s="80">
        <v>0</v>
      </c>
      <c r="AM23" s="80">
        <v>0</v>
      </c>
      <c r="AN23" s="81"/>
      <c r="AO23" s="76">
        <f t="shared" si="3"/>
        <v>20</v>
      </c>
      <c r="AP23" s="73">
        <v>20</v>
      </c>
      <c r="AQ23" s="76">
        <f t="shared" si="4"/>
        <v>20</v>
      </c>
      <c r="AR23" s="73">
        <v>15</v>
      </c>
      <c r="AS23" s="73">
        <v>0</v>
      </c>
      <c r="AT23" s="73">
        <v>0</v>
      </c>
      <c r="AU23" s="38">
        <f t="shared" si="5"/>
        <v>22</v>
      </c>
      <c r="AV23" s="38">
        <f t="shared" si="5"/>
        <v>20</v>
      </c>
      <c r="AW23" s="39">
        <f t="shared" si="6"/>
        <v>1.1000000000000001</v>
      </c>
    </row>
    <row r="24" spans="1:49" s="41" customFormat="1" ht="37.9" customHeight="1" x14ac:dyDescent="0.3">
      <c r="A24" s="25" t="s">
        <v>128</v>
      </c>
      <c r="B24" s="26" t="s">
        <v>129</v>
      </c>
      <c r="C24" s="27" t="s">
        <v>81</v>
      </c>
      <c r="D24" s="27" t="s">
        <v>85</v>
      </c>
      <c r="E24" s="28" t="s">
        <v>130</v>
      </c>
      <c r="F24" s="28" t="s">
        <v>279</v>
      </c>
      <c r="G24" s="84" t="s">
        <v>132</v>
      </c>
      <c r="H24" s="72">
        <v>20</v>
      </c>
      <c r="I24" s="73">
        <v>0</v>
      </c>
      <c r="J24" s="73">
        <v>0</v>
      </c>
      <c r="K24" s="73">
        <v>18</v>
      </c>
      <c r="L24" s="73">
        <v>5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4">
        <f t="shared" si="0"/>
        <v>18</v>
      </c>
      <c r="X24" s="74">
        <f t="shared" si="0"/>
        <v>5</v>
      </c>
      <c r="Y24" s="73">
        <v>18</v>
      </c>
      <c r="Z24" s="73">
        <v>5</v>
      </c>
      <c r="AA24" s="74">
        <f t="shared" si="1"/>
        <v>23</v>
      </c>
      <c r="AB24" s="74">
        <f t="shared" si="2"/>
        <v>23</v>
      </c>
      <c r="AC24" s="75"/>
      <c r="AD24" s="73">
        <v>10</v>
      </c>
      <c r="AE24" s="73">
        <v>2</v>
      </c>
      <c r="AF24" s="73">
        <v>17</v>
      </c>
      <c r="AG24" s="73">
        <v>5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5"/>
      <c r="AO24" s="76">
        <f t="shared" si="3"/>
        <v>23</v>
      </c>
      <c r="AP24" s="73">
        <v>23</v>
      </c>
      <c r="AQ24" s="76">
        <f t="shared" si="4"/>
        <v>23</v>
      </c>
      <c r="AR24" s="73">
        <v>22</v>
      </c>
      <c r="AS24" s="73">
        <v>0</v>
      </c>
      <c r="AT24" s="73">
        <v>0</v>
      </c>
      <c r="AU24" s="38">
        <f t="shared" si="5"/>
        <v>23</v>
      </c>
      <c r="AV24" s="38">
        <f t="shared" si="5"/>
        <v>23</v>
      </c>
      <c r="AW24" s="39">
        <f t="shared" si="6"/>
        <v>1.1499999999999999</v>
      </c>
    </row>
    <row r="25" spans="1:49" s="41" customFormat="1" ht="37.9" customHeight="1" x14ac:dyDescent="0.3">
      <c r="A25" s="25" t="s">
        <v>145</v>
      </c>
      <c r="B25" s="26" t="s">
        <v>146</v>
      </c>
      <c r="C25" s="27" t="s">
        <v>81</v>
      </c>
      <c r="D25" s="27" t="s">
        <v>85</v>
      </c>
      <c r="E25" s="28" t="s">
        <v>106</v>
      </c>
      <c r="F25" s="28" t="s">
        <v>280</v>
      </c>
      <c r="G25" s="84" t="s">
        <v>281</v>
      </c>
      <c r="H25" s="72">
        <v>20</v>
      </c>
      <c r="I25" s="73">
        <v>11</v>
      </c>
      <c r="J25" s="73">
        <v>5</v>
      </c>
      <c r="K25" s="73">
        <v>5</v>
      </c>
      <c r="L25" s="73">
        <v>4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4">
        <f t="shared" si="0"/>
        <v>16</v>
      </c>
      <c r="X25" s="74">
        <f t="shared" si="0"/>
        <v>9</v>
      </c>
      <c r="Y25" s="73">
        <v>15</v>
      </c>
      <c r="Z25" s="73">
        <v>9</v>
      </c>
      <c r="AA25" s="74">
        <f t="shared" si="1"/>
        <v>25</v>
      </c>
      <c r="AB25" s="74">
        <f t="shared" si="2"/>
        <v>24</v>
      </c>
      <c r="AC25" s="75"/>
      <c r="AD25" s="73">
        <v>7</v>
      </c>
      <c r="AE25" s="73">
        <v>2</v>
      </c>
      <c r="AF25" s="73">
        <v>15</v>
      </c>
      <c r="AG25" s="73">
        <v>8</v>
      </c>
      <c r="AH25" s="73">
        <v>0</v>
      </c>
      <c r="AI25" s="73">
        <v>0</v>
      </c>
      <c r="AJ25" s="73">
        <v>2</v>
      </c>
      <c r="AK25" s="73">
        <v>2</v>
      </c>
      <c r="AL25" s="73">
        <v>0</v>
      </c>
      <c r="AM25" s="73">
        <v>0</v>
      </c>
      <c r="AN25" s="75"/>
      <c r="AO25" s="76">
        <f t="shared" si="3"/>
        <v>24</v>
      </c>
      <c r="AP25" s="73">
        <v>24</v>
      </c>
      <c r="AQ25" s="76">
        <f t="shared" si="4"/>
        <v>24</v>
      </c>
      <c r="AR25" s="73">
        <v>21</v>
      </c>
      <c r="AS25" s="73">
        <v>0</v>
      </c>
      <c r="AT25" s="73">
        <v>0</v>
      </c>
      <c r="AU25" s="38">
        <f t="shared" si="5"/>
        <v>25</v>
      </c>
      <c r="AV25" s="38">
        <f t="shared" si="5"/>
        <v>24</v>
      </c>
      <c r="AW25" s="39">
        <f t="shared" si="6"/>
        <v>1.25</v>
      </c>
    </row>
    <row r="26" spans="1:49" s="41" customFormat="1" ht="35.25" x14ac:dyDescent="0.3">
      <c r="A26" s="25" t="s">
        <v>145</v>
      </c>
      <c r="B26" s="26" t="s">
        <v>146</v>
      </c>
      <c r="C26" s="27" t="s">
        <v>81</v>
      </c>
      <c r="D26" s="27" t="s">
        <v>85</v>
      </c>
      <c r="E26" s="55" t="s">
        <v>152</v>
      </c>
      <c r="F26" s="28" t="s">
        <v>158</v>
      </c>
      <c r="G26" s="84" t="s">
        <v>159</v>
      </c>
      <c r="H26" s="72">
        <v>20</v>
      </c>
      <c r="I26" s="73">
        <v>13</v>
      </c>
      <c r="J26" s="73">
        <v>8</v>
      </c>
      <c r="K26" s="73">
        <v>3</v>
      </c>
      <c r="L26" s="73">
        <v>1</v>
      </c>
      <c r="M26" s="73">
        <v>1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4">
        <f t="shared" si="0"/>
        <v>17</v>
      </c>
      <c r="X26" s="74">
        <f t="shared" si="0"/>
        <v>9</v>
      </c>
      <c r="Y26" s="73">
        <v>17</v>
      </c>
      <c r="Z26" s="73">
        <v>9</v>
      </c>
      <c r="AA26" s="74">
        <f t="shared" si="1"/>
        <v>26</v>
      </c>
      <c r="AB26" s="74">
        <f t="shared" si="2"/>
        <v>26</v>
      </c>
      <c r="AC26" s="75"/>
      <c r="AD26" s="73">
        <v>5</v>
      </c>
      <c r="AE26" s="73">
        <v>0</v>
      </c>
      <c r="AF26" s="73">
        <v>15</v>
      </c>
      <c r="AG26" s="73">
        <v>6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5"/>
      <c r="AO26" s="76">
        <f t="shared" si="3"/>
        <v>26</v>
      </c>
      <c r="AP26" s="73">
        <v>26</v>
      </c>
      <c r="AQ26" s="76">
        <f t="shared" si="4"/>
        <v>26</v>
      </c>
      <c r="AR26" s="73">
        <v>26</v>
      </c>
      <c r="AS26" s="73">
        <v>0</v>
      </c>
      <c r="AT26" s="73">
        <v>0</v>
      </c>
      <c r="AU26" s="38">
        <f t="shared" si="5"/>
        <v>26</v>
      </c>
      <c r="AV26" s="38">
        <f t="shared" si="5"/>
        <v>26</v>
      </c>
      <c r="AW26" s="39">
        <f t="shared" si="6"/>
        <v>1.3</v>
      </c>
    </row>
    <row r="27" spans="1:49" s="41" customFormat="1" ht="37.5" customHeight="1" x14ac:dyDescent="0.3">
      <c r="A27" s="25" t="s">
        <v>160</v>
      </c>
      <c r="B27" s="26" t="s">
        <v>161</v>
      </c>
      <c r="C27" s="27" t="s">
        <v>81</v>
      </c>
      <c r="D27" s="27" t="s">
        <v>85</v>
      </c>
      <c r="E27" s="28" t="s">
        <v>162</v>
      </c>
      <c r="F27" s="28" t="s">
        <v>168</v>
      </c>
      <c r="G27" s="84" t="s">
        <v>110</v>
      </c>
      <c r="H27" s="72">
        <v>15</v>
      </c>
      <c r="I27" s="73">
        <v>0</v>
      </c>
      <c r="J27" s="73">
        <v>0</v>
      </c>
      <c r="K27" s="73">
        <v>0</v>
      </c>
      <c r="L27" s="73">
        <v>0</v>
      </c>
      <c r="M27" s="73">
        <v>4</v>
      </c>
      <c r="N27" s="73">
        <v>4</v>
      </c>
      <c r="O27" s="73">
        <v>1</v>
      </c>
      <c r="P27" s="73">
        <v>0</v>
      </c>
      <c r="Q27" s="73">
        <v>1</v>
      </c>
      <c r="R27" s="73">
        <v>1</v>
      </c>
      <c r="S27" s="73">
        <v>0</v>
      </c>
      <c r="T27" s="73">
        <v>0</v>
      </c>
      <c r="U27" s="73">
        <v>0</v>
      </c>
      <c r="V27" s="73">
        <v>0</v>
      </c>
      <c r="W27" s="74">
        <f t="shared" si="0"/>
        <v>6</v>
      </c>
      <c r="X27" s="74">
        <f t="shared" si="0"/>
        <v>5</v>
      </c>
      <c r="Y27" s="73">
        <v>4</v>
      </c>
      <c r="Z27" s="73">
        <v>4</v>
      </c>
      <c r="AA27" s="74">
        <f t="shared" si="1"/>
        <v>11</v>
      </c>
      <c r="AB27" s="74">
        <f t="shared" si="2"/>
        <v>8</v>
      </c>
      <c r="AC27" s="75"/>
      <c r="AD27" s="73">
        <v>3</v>
      </c>
      <c r="AE27" s="73">
        <v>3</v>
      </c>
      <c r="AF27" s="73">
        <v>6</v>
      </c>
      <c r="AG27" s="73">
        <v>5</v>
      </c>
      <c r="AH27" s="73">
        <v>2</v>
      </c>
      <c r="AI27" s="73">
        <v>1</v>
      </c>
      <c r="AJ27" s="73">
        <v>0</v>
      </c>
      <c r="AK27" s="73">
        <v>0</v>
      </c>
      <c r="AL27" s="73">
        <v>0</v>
      </c>
      <c r="AM27" s="73">
        <v>0</v>
      </c>
      <c r="AN27" s="75"/>
      <c r="AO27" s="76">
        <f t="shared" si="3"/>
        <v>8</v>
      </c>
      <c r="AP27" s="73">
        <v>8</v>
      </c>
      <c r="AQ27" s="76">
        <f t="shared" si="4"/>
        <v>8</v>
      </c>
      <c r="AR27" s="73">
        <v>8</v>
      </c>
      <c r="AS27" s="77">
        <v>0</v>
      </c>
      <c r="AT27" s="77">
        <v>0</v>
      </c>
      <c r="AU27" s="38">
        <f t="shared" si="5"/>
        <v>11</v>
      </c>
      <c r="AV27" s="38">
        <f t="shared" si="5"/>
        <v>8</v>
      </c>
      <c r="AW27" s="39">
        <f t="shared" si="6"/>
        <v>0.73333333333333328</v>
      </c>
    </row>
    <row r="28" spans="1:49" s="41" customFormat="1" ht="46.5" x14ac:dyDescent="0.3">
      <c r="A28" s="25" t="s">
        <v>160</v>
      </c>
      <c r="B28" s="26" t="s">
        <v>161</v>
      </c>
      <c r="C28" s="27" t="s">
        <v>81</v>
      </c>
      <c r="D28" s="27" t="s">
        <v>85</v>
      </c>
      <c r="E28" s="28" t="s">
        <v>162</v>
      </c>
      <c r="F28" s="28" t="s">
        <v>174</v>
      </c>
      <c r="G28" s="84" t="s">
        <v>175</v>
      </c>
      <c r="H28" s="72">
        <v>15</v>
      </c>
      <c r="I28" s="73">
        <v>0</v>
      </c>
      <c r="J28" s="73">
        <v>0</v>
      </c>
      <c r="K28" s="73">
        <v>0</v>
      </c>
      <c r="L28" s="73">
        <v>0</v>
      </c>
      <c r="M28" s="73">
        <v>1</v>
      </c>
      <c r="N28" s="73">
        <v>4</v>
      </c>
      <c r="O28" s="73">
        <v>0</v>
      </c>
      <c r="P28" s="73">
        <v>4</v>
      </c>
      <c r="Q28" s="73">
        <v>0</v>
      </c>
      <c r="R28" s="73">
        <v>1</v>
      </c>
      <c r="S28" s="73">
        <v>0</v>
      </c>
      <c r="T28" s="73">
        <v>0</v>
      </c>
      <c r="U28" s="73">
        <v>0</v>
      </c>
      <c r="V28" s="73">
        <v>0</v>
      </c>
      <c r="W28" s="74">
        <f t="shared" si="0"/>
        <v>1</v>
      </c>
      <c r="X28" s="74">
        <f t="shared" si="0"/>
        <v>9</v>
      </c>
      <c r="Y28" s="73">
        <v>1</v>
      </c>
      <c r="Z28" s="73">
        <v>5</v>
      </c>
      <c r="AA28" s="74">
        <f t="shared" si="1"/>
        <v>10</v>
      </c>
      <c r="AB28" s="74">
        <f t="shared" si="2"/>
        <v>6</v>
      </c>
      <c r="AC28" s="75"/>
      <c r="AD28" s="73">
        <v>0</v>
      </c>
      <c r="AE28" s="73">
        <v>3</v>
      </c>
      <c r="AF28" s="73">
        <v>1</v>
      </c>
      <c r="AG28" s="73">
        <v>9</v>
      </c>
      <c r="AH28" s="73">
        <v>0</v>
      </c>
      <c r="AI28" s="73">
        <v>5</v>
      </c>
      <c r="AJ28" s="73">
        <v>0</v>
      </c>
      <c r="AK28" s="73">
        <v>0</v>
      </c>
      <c r="AL28" s="73">
        <v>0</v>
      </c>
      <c r="AM28" s="73">
        <v>0</v>
      </c>
      <c r="AN28" s="75"/>
      <c r="AO28" s="76">
        <f t="shared" si="3"/>
        <v>6</v>
      </c>
      <c r="AP28" s="73">
        <v>5</v>
      </c>
      <c r="AQ28" s="76">
        <f t="shared" si="4"/>
        <v>6</v>
      </c>
      <c r="AR28" s="73">
        <v>5</v>
      </c>
      <c r="AS28" s="73">
        <v>0</v>
      </c>
      <c r="AT28" s="73">
        <v>0</v>
      </c>
      <c r="AU28" s="38">
        <f t="shared" si="5"/>
        <v>10</v>
      </c>
      <c r="AV28" s="38">
        <f t="shared" si="5"/>
        <v>6</v>
      </c>
      <c r="AW28" s="39">
        <f t="shared" si="6"/>
        <v>0.66666666666666663</v>
      </c>
    </row>
    <row r="29" spans="1:49" s="41" customFormat="1" ht="35.25" x14ac:dyDescent="0.3">
      <c r="A29" s="25" t="s">
        <v>160</v>
      </c>
      <c r="B29" s="26" t="s">
        <v>161</v>
      </c>
      <c r="C29" s="27" t="s">
        <v>81</v>
      </c>
      <c r="D29" s="27" t="s">
        <v>85</v>
      </c>
      <c r="E29" s="28" t="s">
        <v>169</v>
      </c>
      <c r="F29" s="28" t="s">
        <v>282</v>
      </c>
      <c r="G29" s="84" t="s">
        <v>283</v>
      </c>
      <c r="H29" s="72">
        <v>15</v>
      </c>
      <c r="I29" s="73">
        <v>0</v>
      </c>
      <c r="J29" s="73">
        <v>0</v>
      </c>
      <c r="K29" s="73">
        <v>0</v>
      </c>
      <c r="L29" s="73">
        <v>3</v>
      </c>
      <c r="M29" s="73">
        <v>5</v>
      </c>
      <c r="N29" s="73">
        <v>2</v>
      </c>
      <c r="O29" s="73">
        <v>1</v>
      </c>
      <c r="P29" s="73">
        <v>1</v>
      </c>
      <c r="Q29" s="73">
        <v>1</v>
      </c>
      <c r="R29" s="73">
        <v>1</v>
      </c>
      <c r="S29" s="73">
        <v>0</v>
      </c>
      <c r="T29" s="73">
        <v>0</v>
      </c>
      <c r="U29" s="73">
        <v>0</v>
      </c>
      <c r="V29" s="73">
        <v>0</v>
      </c>
      <c r="W29" s="74">
        <f t="shared" si="0"/>
        <v>7</v>
      </c>
      <c r="X29" s="74">
        <f t="shared" si="0"/>
        <v>7</v>
      </c>
      <c r="Y29" s="73">
        <v>5</v>
      </c>
      <c r="Z29" s="73">
        <v>6</v>
      </c>
      <c r="AA29" s="74">
        <f t="shared" si="1"/>
        <v>14</v>
      </c>
      <c r="AB29" s="74">
        <f t="shared" si="2"/>
        <v>11</v>
      </c>
      <c r="AC29" s="75"/>
      <c r="AD29" s="73">
        <v>3</v>
      </c>
      <c r="AE29" s="73">
        <v>2</v>
      </c>
      <c r="AF29" s="73">
        <v>7</v>
      </c>
      <c r="AG29" s="73">
        <v>7</v>
      </c>
      <c r="AH29" s="73">
        <v>7</v>
      </c>
      <c r="AI29" s="73">
        <v>7</v>
      </c>
      <c r="AJ29" s="73">
        <v>0</v>
      </c>
      <c r="AK29" s="73">
        <v>3</v>
      </c>
      <c r="AL29" s="73">
        <v>0</v>
      </c>
      <c r="AM29" s="73">
        <v>0</v>
      </c>
      <c r="AN29" s="75"/>
      <c r="AO29" s="76">
        <f t="shared" si="3"/>
        <v>11</v>
      </c>
      <c r="AP29" s="73">
        <v>10</v>
      </c>
      <c r="AQ29" s="76">
        <f t="shared" si="4"/>
        <v>11</v>
      </c>
      <c r="AR29" s="73">
        <v>10</v>
      </c>
      <c r="AS29" s="73">
        <v>0</v>
      </c>
      <c r="AT29" s="73">
        <v>0</v>
      </c>
      <c r="AU29" s="38">
        <f t="shared" si="5"/>
        <v>14</v>
      </c>
      <c r="AV29" s="38">
        <f t="shared" si="5"/>
        <v>11</v>
      </c>
      <c r="AW29" s="39">
        <f t="shared" si="6"/>
        <v>0.93333333333333335</v>
      </c>
    </row>
    <row r="30" spans="1:49" s="41" customFormat="1" ht="35.450000000000003" customHeight="1" x14ac:dyDescent="0.3">
      <c r="A30" s="25" t="s">
        <v>160</v>
      </c>
      <c r="B30" s="26" t="s">
        <v>161</v>
      </c>
      <c r="C30" s="27" t="s">
        <v>81</v>
      </c>
      <c r="D30" s="27" t="s">
        <v>85</v>
      </c>
      <c r="E30" s="28" t="s">
        <v>169</v>
      </c>
      <c r="F30" s="28" t="s">
        <v>284</v>
      </c>
      <c r="G30" s="84" t="s">
        <v>167</v>
      </c>
      <c r="H30" s="72">
        <v>15</v>
      </c>
      <c r="I30" s="73">
        <v>0</v>
      </c>
      <c r="J30" s="73">
        <v>0</v>
      </c>
      <c r="K30" s="73">
        <v>0</v>
      </c>
      <c r="L30" s="73">
        <v>1</v>
      </c>
      <c r="M30" s="73">
        <v>1</v>
      </c>
      <c r="N30" s="73">
        <v>5</v>
      </c>
      <c r="O30" s="73">
        <v>0</v>
      </c>
      <c r="P30" s="73">
        <v>3</v>
      </c>
      <c r="Q30" s="73">
        <v>0</v>
      </c>
      <c r="R30" s="73">
        <v>2</v>
      </c>
      <c r="S30" s="73">
        <v>0</v>
      </c>
      <c r="T30" s="73">
        <v>0</v>
      </c>
      <c r="U30" s="73">
        <v>0</v>
      </c>
      <c r="V30" s="73">
        <v>0</v>
      </c>
      <c r="W30" s="74">
        <f t="shared" si="0"/>
        <v>1</v>
      </c>
      <c r="X30" s="74">
        <f t="shared" si="0"/>
        <v>11</v>
      </c>
      <c r="Y30" s="73">
        <v>1</v>
      </c>
      <c r="Z30" s="73">
        <v>11</v>
      </c>
      <c r="AA30" s="74">
        <f t="shared" si="1"/>
        <v>12</v>
      </c>
      <c r="AB30" s="74">
        <f t="shared" si="2"/>
        <v>12</v>
      </c>
      <c r="AC30" s="75"/>
      <c r="AD30" s="73">
        <v>1</v>
      </c>
      <c r="AE30" s="73">
        <v>10</v>
      </c>
      <c r="AF30" s="73">
        <v>1</v>
      </c>
      <c r="AG30" s="73">
        <v>11</v>
      </c>
      <c r="AH30" s="73">
        <v>1</v>
      </c>
      <c r="AI30" s="73">
        <v>11</v>
      </c>
      <c r="AJ30" s="73">
        <v>1</v>
      </c>
      <c r="AK30" s="73">
        <v>11</v>
      </c>
      <c r="AL30" s="73">
        <v>0</v>
      </c>
      <c r="AM30" s="73">
        <v>2</v>
      </c>
      <c r="AN30" s="75"/>
      <c r="AO30" s="76">
        <f t="shared" si="3"/>
        <v>12</v>
      </c>
      <c r="AP30" s="73">
        <v>8</v>
      </c>
      <c r="AQ30" s="76">
        <f t="shared" si="4"/>
        <v>12</v>
      </c>
      <c r="AR30" s="73">
        <v>8</v>
      </c>
      <c r="AS30" s="73">
        <v>0</v>
      </c>
      <c r="AT30" s="73">
        <v>0</v>
      </c>
      <c r="AU30" s="38">
        <f t="shared" si="5"/>
        <v>12</v>
      </c>
      <c r="AV30" s="38">
        <f t="shared" si="5"/>
        <v>12</v>
      </c>
      <c r="AW30" s="39">
        <f t="shared" si="6"/>
        <v>0.8</v>
      </c>
    </row>
    <row r="31" spans="1:49" s="41" customFormat="1" ht="35.450000000000003" customHeight="1" x14ac:dyDescent="0.3">
      <c r="A31" s="25" t="s">
        <v>186</v>
      </c>
      <c r="B31" s="26" t="s">
        <v>187</v>
      </c>
      <c r="C31" s="27" t="s">
        <v>81</v>
      </c>
      <c r="D31" s="27" t="s">
        <v>85</v>
      </c>
      <c r="E31" s="28" t="s">
        <v>130</v>
      </c>
      <c r="F31" s="28" t="s">
        <v>285</v>
      </c>
      <c r="G31" s="28" t="s">
        <v>283</v>
      </c>
      <c r="H31" s="72">
        <v>20</v>
      </c>
      <c r="I31" s="73">
        <v>0</v>
      </c>
      <c r="J31" s="73">
        <v>0</v>
      </c>
      <c r="K31" s="73">
        <v>5</v>
      </c>
      <c r="L31" s="73">
        <v>6</v>
      </c>
      <c r="M31" s="73">
        <v>1</v>
      </c>
      <c r="N31" s="73">
        <v>2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4">
        <f t="shared" si="0"/>
        <v>6</v>
      </c>
      <c r="X31" s="74">
        <f t="shared" si="0"/>
        <v>8</v>
      </c>
      <c r="Y31" s="73">
        <v>6</v>
      </c>
      <c r="Z31" s="73">
        <v>8</v>
      </c>
      <c r="AA31" s="74">
        <f t="shared" si="1"/>
        <v>14</v>
      </c>
      <c r="AB31" s="74">
        <f t="shared" si="2"/>
        <v>14</v>
      </c>
      <c r="AC31" s="75"/>
      <c r="AD31" s="73">
        <v>3</v>
      </c>
      <c r="AE31" s="73">
        <v>3</v>
      </c>
      <c r="AF31" s="73">
        <v>6</v>
      </c>
      <c r="AG31" s="73">
        <v>8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3">
        <v>0</v>
      </c>
      <c r="AN31" s="75"/>
      <c r="AO31" s="76">
        <f t="shared" si="3"/>
        <v>14</v>
      </c>
      <c r="AP31" s="73">
        <v>13</v>
      </c>
      <c r="AQ31" s="76">
        <f t="shared" si="4"/>
        <v>14</v>
      </c>
      <c r="AR31" s="73">
        <v>14</v>
      </c>
      <c r="AS31" s="73">
        <v>0</v>
      </c>
      <c r="AT31" s="73">
        <v>0</v>
      </c>
      <c r="AU31" s="38">
        <f t="shared" si="5"/>
        <v>14</v>
      </c>
      <c r="AV31" s="38">
        <f t="shared" si="5"/>
        <v>14</v>
      </c>
      <c r="AW31" s="39">
        <f t="shared" si="6"/>
        <v>0.7</v>
      </c>
    </row>
    <row r="32" spans="1:49" s="41" customFormat="1" ht="24" x14ac:dyDescent="0.3">
      <c r="A32" s="25" t="s">
        <v>201</v>
      </c>
      <c r="B32" s="26" t="s">
        <v>202</v>
      </c>
      <c r="C32" s="27" t="s">
        <v>81</v>
      </c>
      <c r="D32" s="27" t="s">
        <v>85</v>
      </c>
      <c r="E32" s="28" t="s">
        <v>130</v>
      </c>
      <c r="F32" s="28" t="s">
        <v>205</v>
      </c>
      <c r="G32" s="84" t="s">
        <v>171</v>
      </c>
      <c r="H32" s="72">
        <v>18</v>
      </c>
      <c r="I32" s="73">
        <v>1</v>
      </c>
      <c r="J32" s="73">
        <v>0</v>
      </c>
      <c r="K32" s="73">
        <v>16</v>
      </c>
      <c r="L32" s="73">
        <v>2</v>
      </c>
      <c r="M32" s="73">
        <v>2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4">
        <f t="shared" si="0"/>
        <v>19</v>
      </c>
      <c r="X32" s="74">
        <f t="shared" si="0"/>
        <v>2</v>
      </c>
      <c r="Y32" s="73">
        <v>19</v>
      </c>
      <c r="Z32" s="73">
        <v>2</v>
      </c>
      <c r="AA32" s="74">
        <f t="shared" si="1"/>
        <v>21</v>
      </c>
      <c r="AB32" s="74">
        <f t="shared" si="2"/>
        <v>21</v>
      </c>
      <c r="AC32" s="75"/>
      <c r="AD32" s="73">
        <v>11</v>
      </c>
      <c r="AE32" s="73">
        <v>0</v>
      </c>
      <c r="AF32" s="73">
        <v>19</v>
      </c>
      <c r="AG32" s="73">
        <v>1</v>
      </c>
      <c r="AH32" s="73">
        <v>0</v>
      </c>
      <c r="AI32" s="73">
        <v>0</v>
      </c>
      <c r="AJ32" s="73">
        <v>2</v>
      </c>
      <c r="AK32" s="73">
        <v>0</v>
      </c>
      <c r="AL32" s="73">
        <v>1</v>
      </c>
      <c r="AM32" s="73">
        <v>0</v>
      </c>
      <c r="AN32" s="75"/>
      <c r="AO32" s="76">
        <f t="shared" si="3"/>
        <v>21</v>
      </c>
      <c r="AP32" s="73">
        <v>21</v>
      </c>
      <c r="AQ32" s="76">
        <f t="shared" si="4"/>
        <v>21</v>
      </c>
      <c r="AR32" s="73">
        <v>21</v>
      </c>
      <c r="AS32" s="73">
        <v>0</v>
      </c>
      <c r="AT32" s="73">
        <v>0</v>
      </c>
      <c r="AU32" s="38">
        <f t="shared" si="5"/>
        <v>21</v>
      </c>
      <c r="AV32" s="38">
        <f t="shared" si="5"/>
        <v>21</v>
      </c>
      <c r="AW32" s="39">
        <f t="shared" si="6"/>
        <v>1.1666666666666667</v>
      </c>
    </row>
    <row r="33" spans="1:49" s="41" customFormat="1" ht="39" customHeight="1" x14ac:dyDescent="0.3">
      <c r="A33" s="25" t="s">
        <v>201</v>
      </c>
      <c r="B33" s="26" t="s">
        <v>202</v>
      </c>
      <c r="C33" s="27" t="s">
        <v>81</v>
      </c>
      <c r="D33" s="27" t="s">
        <v>85</v>
      </c>
      <c r="E33" s="28" t="s">
        <v>210</v>
      </c>
      <c r="F33" s="28" t="s">
        <v>205</v>
      </c>
      <c r="G33" s="28" t="s">
        <v>248</v>
      </c>
      <c r="H33" s="72">
        <v>18</v>
      </c>
      <c r="I33" s="73">
        <v>0</v>
      </c>
      <c r="J33" s="73">
        <v>0</v>
      </c>
      <c r="K33" s="73">
        <v>15</v>
      </c>
      <c r="L33" s="73">
        <v>3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4">
        <f t="shared" si="0"/>
        <v>15</v>
      </c>
      <c r="X33" s="74">
        <f t="shared" si="0"/>
        <v>3</v>
      </c>
      <c r="Y33" s="73">
        <v>15</v>
      </c>
      <c r="Z33" s="73">
        <v>2</v>
      </c>
      <c r="AA33" s="74">
        <f t="shared" si="1"/>
        <v>18</v>
      </c>
      <c r="AB33" s="74">
        <f t="shared" si="2"/>
        <v>17</v>
      </c>
      <c r="AC33" s="75"/>
      <c r="AD33" s="73">
        <v>6</v>
      </c>
      <c r="AE33" s="73">
        <v>0</v>
      </c>
      <c r="AF33" s="73">
        <v>15</v>
      </c>
      <c r="AG33" s="73">
        <v>2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0</v>
      </c>
      <c r="AN33" s="75"/>
      <c r="AO33" s="76">
        <f t="shared" si="3"/>
        <v>17</v>
      </c>
      <c r="AP33" s="73">
        <v>17</v>
      </c>
      <c r="AQ33" s="76">
        <f t="shared" si="4"/>
        <v>17</v>
      </c>
      <c r="AR33" s="73">
        <v>17</v>
      </c>
      <c r="AS33" s="73">
        <v>0</v>
      </c>
      <c r="AT33" s="73">
        <v>0</v>
      </c>
      <c r="AU33" s="38">
        <f t="shared" si="5"/>
        <v>18</v>
      </c>
      <c r="AV33" s="38">
        <f t="shared" si="5"/>
        <v>17</v>
      </c>
      <c r="AW33" s="39">
        <f t="shared" si="6"/>
        <v>1</v>
      </c>
    </row>
    <row r="34" spans="1:49" s="83" customFormat="1" ht="38.450000000000003" customHeight="1" x14ac:dyDescent="0.3">
      <c r="A34" s="25" t="s">
        <v>286</v>
      </c>
      <c r="B34" s="26" t="s">
        <v>287</v>
      </c>
      <c r="C34" s="27" t="s">
        <v>81</v>
      </c>
      <c r="D34" s="27" t="s">
        <v>85</v>
      </c>
      <c r="E34" s="28" t="s">
        <v>208</v>
      </c>
      <c r="F34" s="28" t="s">
        <v>211</v>
      </c>
      <c r="G34" s="84" t="s">
        <v>204</v>
      </c>
      <c r="H34" s="72">
        <v>16</v>
      </c>
      <c r="I34" s="73">
        <v>0</v>
      </c>
      <c r="J34" s="73">
        <v>0</v>
      </c>
      <c r="K34" s="73">
        <v>18</v>
      </c>
      <c r="L34" s="73">
        <v>2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4">
        <f t="shared" si="0"/>
        <v>18</v>
      </c>
      <c r="X34" s="74">
        <f t="shared" si="0"/>
        <v>2</v>
      </c>
      <c r="Y34" s="73">
        <v>18</v>
      </c>
      <c r="Z34" s="73">
        <v>2</v>
      </c>
      <c r="AA34" s="74">
        <f t="shared" si="1"/>
        <v>20</v>
      </c>
      <c r="AB34" s="74">
        <f t="shared" si="2"/>
        <v>20</v>
      </c>
      <c r="AC34" s="75"/>
      <c r="AD34" s="73">
        <v>5</v>
      </c>
      <c r="AE34" s="73">
        <v>0</v>
      </c>
      <c r="AF34" s="73">
        <v>16</v>
      </c>
      <c r="AG34" s="73">
        <v>1</v>
      </c>
      <c r="AH34" s="73">
        <v>0</v>
      </c>
      <c r="AI34" s="73">
        <v>0</v>
      </c>
      <c r="AJ34" s="73">
        <v>12</v>
      </c>
      <c r="AK34" s="73">
        <v>2</v>
      </c>
      <c r="AL34" s="73">
        <v>3</v>
      </c>
      <c r="AM34" s="73">
        <v>1</v>
      </c>
      <c r="AN34" s="75"/>
      <c r="AO34" s="76">
        <f t="shared" si="3"/>
        <v>20</v>
      </c>
      <c r="AP34" s="73">
        <v>18</v>
      </c>
      <c r="AQ34" s="76">
        <f t="shared" si="4"/>
        <v>20</v>
      </c>
      <c r="AR34" s="73">
        <v>18</v>
      </c>
      <c r="AS34" s="73">
        <v>0</v>
      </c>
      <c r="AT34" s="73">
        <v>0</v>
      </c>
      <c r="AU34" s="38">
        <f t="shared" si="5"/>
        <v>20</v>
      </c>
      <c r="AV34" s="38">
        <f t="shared" si="5"/>
        <v>20</v>
      </c>
      <c r="AW34" s="39">
        <f t="shared" si="6"/>
        <v>1.25</v>
      </c>
    </row>
    <row r="35" spans="1:49" s="83" customFormat="1" ht="38.450000000000003" customHeight="1" x14ac:dyDescent="0.3">
      <c r="A35" s="25" t="s">
        <v>286</v>
      </c>
      <c r="B35" s="26" t="s">
        <v>287</v>
      </c>
      <c r="C35" s="27" t="s">
        <v>81</v>
      </c>
      <c r="D35" s="27" t="s">
        <v>85</v>
      </c>
      <c r="E35" s="28" t="s">
        <v>288</v>
      </c>
      <c r="F35" s="28" t="s">
        <v>211</v>
      </c>
      <c r="G35" s="84" t="s">
        <v>204</v>
      </c>
      <c r="H35" s="72">
        <v>20</v>
      </c>
      <c r="I35" s="73">
        <v>0</v>
      </c>
      <c r="J35" s="73">
        <v>0</v>
      </c>
      <c r="K35" s="73">
        <v>9</v>
      </c>
      <c r="L35" s="73">
        <v>2</v>
      </c>
      <c r="M35" s="73">
        <v>1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4">
        <f t="shared" ref="W35:X52" si="7">SUM(I35+K35+M35+O35+Q35+S35+U35)</f>
        <v>10</v>
      </c>
      <c r="X35" s="74">
        <f t="shared" si="7"/>
        <v>2</v>
      </c>
      <c r="Y35" s="73">
        <v>10</v>
      </c>
      <c r="Z35" s="73">
        <v>2</v>
      </c>
      <c r="AA35" s="74">
        <f t="shared" si="1"/>
        <v>12</v>
      </c>
      <c r="AB35" s="74">
        <f t="shared" si="2"/>
        <v>12</v>
      </c>
      <c r="AC35" s="75"/>
      <c r="AD35" s="73">
        <v>3</v>
      </c>
      <c r="AE35" s="73">
        <v>1</v>
      </c>
      <c r="AF35" s="73">
        <v>9</v>
      </c>
      <c r="AG35" s="73">
        <v>1</v>
      </c>
      <c r="AH35" s="73">
        <v>0</v>
      </c>
      <c r="AI35" s="73">
        <v>0</v>
      </c>
      <c r="AJ35" s="73">
        <v>4</v>
      </c>
      <c r="AK35" s="73">
        <v>0</v>
      </c>
      <c r="AL35" s="73">
        <v>2</v>
      </c>
      <c r="AM35" s="73">
        <v>0</v>
      </c>
      <c r="AN35" s="75"/>
      <c r="AO35" s="76">
        <f t="shared" si="3"/>
        <v>12</v>
      </c>
      <c r="AP35" s="73">
        <v>12</v>
      </c>
      <c r="AQ35" s="76">
        <f t="shared" si="4"/>
        <v>12</v>
      </c>
      <c r="AR35" s="73">
        <v>12</v>
      </c>
      <c r="AS35" s="73">
        <v>0</v>
      </c>
      <c r="AT35" s="73">
        <v>0</v>
      </c>
      <c r="AU35" s="38">
        <f t="shared" si="5"/>
        <v>12</v>
      </c>
      <c r="AV35" s="38">
        <f t="shared" si="5"/>
        <v>12</v>
      </c>
      <c r="AW35" s="39">
        <f t="shared" si="6"/>
        <v>0.6</v>
      </c>
    </row>
    <row r="36" spans="1:49" s="41" customFormat="1" ht="30.75" customHeight="1" x14ac:dyDescent="0.3">
      <c r="A36" s="25" t="s">
        <v>219</v>
      </c>
      <c r="B36" s="26" t="s">
        <v>220</v>
      </c>
      <c r="C36" s="27" t="s">
        <v>81</v>
      </c>
      <c r="D36" s="27" t="s">
        <v>85</v>
      </c>
      <c r="E36" s="85" t="s">
        <v>87</v>
      </c>
      <c r="F36" s="28" t="s">
        <v>289</v>
      </c>
      <c r="G36" s="28" t="s">
        <v>290</v>
      </c>
      <c r="H36" s="72">
        <v>18</v>
      </c>
      <c r="I36" s="73">
        <v>0</v>
      </c>
      <c r="J36" s="73">
        <v>3</v>
      </c>
      <c r="K36" s="73">
        <v>0</v>
      </c>
      <c r="L36" s="73">
        <v>10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4">
        <f t="shared" si="7"/>
        <v>0</v>
      </c>
      <c r="X36" s="74">
        <f t="shared" si="7"/>
        <v>13</v>
      </c>
      <c r="Y36" s="73">
        <v>0</v>
      </c>
      <c r="Z36" s="73">
        <v>13</v>
      </c>
      <c r="AA36" s="74">
        <f t="shared" si="1"/>
        <v>13</v>
      </c>
      <c r="AB36" s="74">
        <f t="shared" si="2"/>
        <v>13</v>
      </c>
      <c r="AC36" s="75"/>
      <c r="AD36" s="73">
        <v>0</v>
      </c>
      <c r="AE36" s="73">
        <v>3</v>
      </c>
      <c r="AF36" s="73">
        <v>0</v>
      </c>
      <c r="AG36" s="73">
        <v>13</v>
      </c>
      <c r="AH36" s="73">
        <v>0</v>
      </c>
      <c r="AI36" s="73">
        <v>0</v>
      </c>
      <c r="AJ36" s="73">
        <v>0</v>
      </c>
      <c r="AK36" s="73">
        <v>12</v>
      </c>
      <c r="AL36" s="73">
        <v>0</v>
      </c>
      <c r="AM36" s="73">
        <v>1</v>
      </c>
      <c r="AN36" s="75"/>
      <c r="AO36" s="76">
        <f t="shared" si="3"/>
        <v>13</v>
      </c>
      <c r="AP36" s="73">
        <v>13</v>
      </c>
      <c r="AQ36" s="76">
        <f t="shared" si="4"/>
        <v>13</v>
      </c>
      <c r="AR36" s="73">
        <v>13</v>
      </c>
      <c r="AS36" s="73">
        <v>0</v>
      </c>
      <c r="AT36" s="73">
        <v>0</v>
      </c>
      <c r="AU36" s="38">
        <f t="shared" si="5"/>
        <v>13</v>
      </c>
      <c r="AV36" s="38">
        <f t="shared" si="5"/>
        <v>13</v>
      </c>
      <c r="AW36" s="39">
        <f t="shared" si="6"/>
        <v>0.72222222222222221</v>
      </c>
    </row>
    <row r="37" spans="1:49" s="41" customFormat="1" ht="38.25" customHeight="1" x14ac:dyDescent="0.3">
      <c r="A37" s="61" t="s">
        <v>232</v>
      </c>
      <c r="B37" s="63" t="s">
        <v>233</v>
      </c>
      <c r="C37" s="27" t="s">
        <v>81</v>
      </c>
      <c r="D37" s="27" t="s">
        <v>85</v>
      </c>
      <c r="E37" s="85" t="s">
        <v>238</v>
      </c>
      <c r="F37" s="28" t="s">
        <v>174</v>
      </c>
      <c r="G37" s="28" t="s">
        <v>175</v>
      </c>
      <c r="H37" s="86">
        <v>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2</v>
      </c>
      <c r="U37" s="73">
        <v>0</v>
      </c>
      <c r="V37" s="73">
        <v>0</v>
      </c>
      <c r="W37" s="74">
        <f t="shared" si="7"/>
        <v>0</v>
      </c>
      <c r="X37" s="74">
        <f t="shared" si="7"/>
        <v>2</v>
      </c>
      <c r="Y37" s="73">
        <v>0</v>
      </c>
      <c r="Z37" s="73">
        <v>2</v>
      </c>
      <c r="AA37" s="74">
        <f t="shared" si="1"/>
        <v>2</v>
      </c>
      <c r="AB37" s="74">
        <f t="shared" si="2"/>
        <v>2</v>
      </c>
      <c r="AC37" s="75"/>
      <c r="AD37" s="73">
        <v>0</v>
      </c>
      <c r="AE37" s="73">
        <v>0</v>
      </c>
      <c r="AF37" s="73">
        <v>0</v>
      </c>
      <c r="AG37" s="73">
        <v>2</v>
      </c>
      <c r="AH37" s="73">
        <v>0</v>
      </c>
      <c r="AI37" s="73">
        <v>2</v>
      </c>
      <c r="AJ37" s="73">
        <v>0</v>
      </c>
      <c r="AK37" s="73">
        <v>0</v>
      </c>
      <c r="AL37" s="73">
        <v>0</v>
      </c>
      <c r="AM37" s="73">
        <v>0</v>
      </c>
      <c r="AN37" s="75"/>
      <c r="AO37" s="76">
        <f t="shared" si="3"/>
        <v>2</v>
      </c>
      <c r="AP37" s="73">
        <v>2</v>
      </c>
      <c r="AQ37" s="76">
        <f t="shared" si="4"/>
        <v>2</v>
      </c>
      <c r="AR37" s="73">
        <v>2</v>
      </c>
      <c r="AS37" s="77">
        <v>0</v>
      </c>
      <c r="AT37" s="77">
        <v>0</v>
      </c>
      <c r="AU37" s="38">
        <f t="shared" si="5"/>
        <v>2</v>
      </c>
      <c r="AV37" s="38">
        <f t="shared" si="5"/>
        <v>2</v>
      </c>
      <c r="AW37" s="39">
        <f t="shared" si="6"/>
        <v>1</v>
      </c>
    </row>
    <row r="38" spans="1:49" s="41" customFormat="1" ht="35.450000000000003" customHeight="1" x14ac:dyDescent="0.3">
      <c r="A38" s="61" t="s">
        <v>240</v>
      </c>
      <c r="B38" s="63" t="s">
        <v>241</v>
      </c>
      <c r="C38" s="27" t="s">
        <v>81</v>
      </c>
      <c r="D38" s="27" t="s">
        <v>85</v>
      </c>
      <c r="E38" s="85" t="s">
        <v>238</v>
      </c>
      <c r="F38" s="28" t="s">
        <v>174</v>
      </c>
      <c r="G38" s="28" t="s">
        <v>175</v>
      </c>
      <c r="H38" s="86">
        <v>2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2</v>
      </c>
      <c r="O38" s="73">
        <v>0</v>
      </c>
      <c r="P38" s="73">
        <v>2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4">
        <f t="shared" si="7"/>
        <v>0</v>
      </c>
      <c r="X38" s="74">
        <f t="shared" si="7"/>
        <v>4</v>
      </c>
      <c r="Y38" s="73">
        <v>0</v>
      </c>
      <c r="Z38" s="73">
        <v>4</v>
      </c>
      <c r="AA38" s="74">
        <f t="shared" si="1"/>
        <v>4</v>
      </c>
      <c r="AB38" s="74">
        <f t="shared" si="2"/>
        <v>4</v>
      </c>
      <c r="AC38" s="75"/>
      <c r="AD38" s="73">
        <v>0</v>
      </c>
      <c r="AE38" s="73">
        <v>0</v>
      </c>
      <c r="AF38" s="73">
        <v>0</v>
      </c>
      <c r="AG38" s="73">
        <v>4</v>
      </c>
      <c r="AH38" s="73">
        <v>0</v>
      </c>
      <c r="AI38" s="73">
        <v>1</v>
      </c>
      <c r="AJ38" s="73">
        <v>0</v>
      </c>
      <c r="AK38" s="73">
        <v>0</v>
      </c>
      <c r="AL38" s="73">
        <v>0</v>
      </c>
      <c r="AM38" s="73">
        <v>0</v>
      </c>
      <c r="AN38" s="75"/>
      <c r="AO38" s="76">
        <f t="shared" si="3"/>
        <v>4</v>
      </c>
      <c r="AP38" s="73">
        <v>4</v>
      </c>
      <c r="AQ38" s="76">
        <f t="shared" si="4"/>
        <v>4</v>
      </c>
      <c r="AR38" s="73">
        <v>4</v>
      </c>
      <c r="AS38" s="77">
        <v>0</v>
      </c>
      <c r="AT38" s="77">
        <v>0</v>
      </c>
      <c r="AU38" s="38">
        <f t="shared" si="5"/>
        <v>4</v>
      </c>
      <c r="AV38" s="38">
        <f t="shared" si="5"/>
        <v>4</v>
      </c>
      <c r="AW38" s="39">
        <f t="shared" si="6"/>
        <v>2</v>
      </c>
    </row>
    <row r="39" spans="1:49" s="41" customFormat="1" ht="37.5" customHeight="1" x14ac:dyDescent="0.3">
      <c r="A39" s="61" t="s">
        <v>245</v>
      </c>
      <c r="B39" s="63" t="s">
        <v>246</v>
      </c>
      <c r="C39" s="27" t="s">
        <v>81</v>
      </c>
      <c r="D39" s="27" t="s">
        <v>85</v>
      </c>
      <c r="E39" s="28" t="s">
        <v>83</v>
      </c>
      <c r="F39" s="28" t="s">
        <v>174</v>
      </c>
      <c r="G39" s="28" t="s">
        <v>175</v>
      </c>
      <c r="H39" s="86">
        <v>16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3</v>
      </c>
      <c r="T39" s="73">
        <v>10</v>
      </c>
      <c r="U39" s="73">
        <v>0</v>
      </c>
      <c r="V39" s="73">
        <v>0</v>
      </c>
      <c r="W39" s="74">
        <f t="shared" si="7"/>
        <v>3</v>
      </c>
      <c r="X39" s="74">
        <f t="shared" si="7"/>
        <v>10</v>
      </c>
      <c r="Y39" s="73">
        <v>3</v>
      </c>
      <c r="Z39" s="73">
        <v>10</v>
      </c>
      <c r="AA39" s="74">
        <f t="shared" si="1"/>
        <v>13</v>
      </c>
      <c r="AB39" s="74">
        <f t="shared" si="2"/>
        <v>13</v>
      </c>
      <c r="AC39" s="75"/>
      <c r="AD39" s="73">
        <v>0</v>
      </c>
      <c r="AE39" s="73">
        <v>0</v>
      </c>
      <c r="AF39" s="73">
        <v>3</v>
      </c>
      <c r="AG39" s="73">
        <v>10</v>
      </c>
      <c r="AH39" s="73">
        <v>3</v>
      </c>
      <c r="AI39" s="73">
        <v>10</v>
      </c>
      <c r="AJ39" s="73">
        <v>0</v>
      </c>
      <c r="AK39" s="73">
        <v>0</v>
      </c>
      <c r="AL39" s="73">
        <v>0</v>
      </c>
      <c r="AM39" s="73">
        <v>0</v>
      </c>
      <c r="AN39" s="75"/>
      <c r="AO39" s="76">
        <f t="shared" si="3"/>
        <v>13</v>
      </c>
      <c r="AP39" s="73">
        <v>12</v>
      </c>
      <c r="AQ39" s="76">
        <f t="shared" si="4"/>
        <v>13</v>
      </c>
      <c r="AR39" s="73">
        <v>12</v>
      </c>
      <c r="AS39" s="77">
        <v>12</v>
      </c>
      <c r="AT39" s="77">
        <v>9</v>
      </c>
      <c r="AU39" s="38">
        <f t="shared" si="5"/>
        <v>13</v>
      </c>
      <c r="AV39" s="38">
        <f t="shared" si="5"/>
        <v>13</v>
      </c>
      <c r="AW39" s="39">
        <f t="shared" si="6"/>
        <v>0.8125</v>
      </c>
    </row>
    <row r="40" spans="1:49" s="41" customFormat="1" ht="39.75" customHeight="1" x14ac:dyDescent="0.3">
      <c r="A40" s="61" t="s">
        <v>245</v>
      </c>
      <c r="B40" s="63" t="s">
        <v>246</v>
      </c>
      <c r="C40" s="27" t="s">
        <v>81</v>
      </c>
      <c r="D40" s="27" t="s">
        <v>85</v>
      </c>
      <c r="E40" s="28" t="s">
        <v>83</v>
      </c>
      <c r="F40" s="28" t="s">
        <v>276</v>
      </c>
      <c r="G40" s="63" t="s">
        <v>94</v>
      </c>
      <c r="H40" s="82">
        <v>18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4</v>
      </c>
      <c r="T40" s="73">
        <v>3</v>
      </c>
      <c r="U40" s="73">
        <v>0</v>
      </c>
      <c r="V40" s="73">
        <v>0</v>
      </c>
      <c r="W40" s="74">
        <f t="shared" si="7"/>
        <v>4</v>
      </c>
      <c r="X40" s="74">
        <f t="shared" si="7"/>
        <v>3</v>
      </c>
      <c r="Y40" s="73">
        <v>2</v>
      </c>
      <c r="Z40" s="73">
        <v>2</v>
      </c>
      <c r="AA40" s="74">
        <f t="shared" si="1"/>
        <v>7</v>
      </c>
      <c r="AB40" s="74">
        <f t="shared" si="2"/>
        <v>4</v>
      </c>
      <c r="AC40" s="75"/>
      <c r="AD40" s="73">
        <v>0</v>
      </c>
      <c r="AE40" s="73">
        <v>0</v>
      </c>
      <c r="AF40" s="73">
        <v>4</v>
      </c>
      <c r="AG40" s="73">
        <v>3</v>
      </c>
      <c r="AH40" s="73">
        <v>4</v>
      </c>
      <c r="AI40" s="73">
        <v>3</v>
      </c>
      <c r="AJ40" s="73">
        <v>0</v>
      </c>
      <c r="AK40" s="73">
        <v>0</v>
      </c>
      <c r="AL40" s="73">
        <v>0</v>
      </c>
      <c r="AM40" s="73">
        <v>0</v>
      </c>
      <c r="AN40" s="75"/>
      <c r="AO40" s="76">
        <f t="shared" si="3"/>
        <v>4</v>
      </c>
      <c r="AP40" s="73">
        <v>3</v>
      </c>
      <c r="AQ40" s="76">
        <f t="shared" si="4"/>
        <v>4</v>
      </c>
      <c r="AR40" s="73">
        <v>3</v>
      </c>
      <c r="AS40" s="77">
        <v>6</v>
      </c>
      <c r="AT40" s="77">
        <v>6</v>
      </c>
      <c r="AU40" s="38">
        <f t="shared" si="5"/>
        <v>7</v>
      </c>
      <c r="AV40" s="38">
        <f t="shared" si="5"/>
        <v>4</v>
      </c>
      <c r="AW40" s="39">
        <f t="shared" si="6"/>
        <v>0.3888888888888889</v>
      </c>
    </row>
    <row r="41" spans="1:49" s="41" customFormat="1" ht="25.5" customHeight="1" x14ac:dyDescent="0.3">
      <c r="A41" s="126"/>
      <c r="B41" s="127"/>
      <c r="C41" s="128"/>
      <c r="D41" s="128"/>
      <c r="E41" s="129"/>
      <c r="F41" s="129"/>
      <c r="G41" s="121" t="s">
        <v>458</v>
      </c>
      <c r="H41" s="131">
        <f>SUM(H20:H40)</f>
        <v>384</v>
      </c>
      <c r="I41" s="131">
        <f t="shared" ref="I41:AV41" si="8">SUM(I20:I40)</f>
        <v>27</v>
      </c>
      <c r="J41" s="131">
        <f t="shared" si="8"/>
        <v>33</v>
      </c>
      <c r="K41" s="131">
        <f t="shared" si="8"/>
        <v>106</v>
      </c>
      <c r="L41" s="131">
        <f t="shared" si="8"/>
        <v>64</v>
      </c>
      <c r="M41" s="131">
        <f t="shared" si="8"/>
        <v>37</v>
      </c>
      <c r="N41" s="131">
        <f t="shared" si="8"/>
        <v>36</v>
      </c>
      <c r="O41" s="131">
        <f t="shared" si="8"/>
        <v>13</v>
      </c>
      <c r="P41" s="131">
        <f t="shared" si="8"/>
        <v>16</v>
      </c>
      <c r="Q41" s="131">
        <f t="shared" si="8"/>
        <v>4</v>
      </c>
      <c r="R41" s="131">
        <f t="shared" si="8"/>
        <v>6</v>
      </c>
      <c r="S41" s="131">
        <f t="shared" si="8"/>
        <v>7</v>
      </c>
      <c r="T41" s="131">
        <f t="shared" si="8"/>
        <v>15</v>
      </c>
      <c r="U41" s="131">
        <f t="shared" si="8"/>
        <v>0</v>
      </c>
      <c r="V41" s="131">
        <f t="shared" si="8"/>
        <v>0</v>
      </c>
      <c r="W41" s="131">
        <f t="shared" si="8"/>
        <v>194</v>
      </c>
      <c r="X41" s="131">
        <f t="shared" si="8"/>
        <v>170</v>
      </c>
      <c r="Y41" s="131">
        <f t="shared" si="8"/>
        <v>186</v>
      </c>
      <c r="Z41" s="131">
        <f t="shared" si="8"/>
        <v>160</v>
      </c>
      <c r="AA41" s="131">
        <f t="shared" si="8"/>
        <v>364</v>
      </c>
      <c r="AB41" s="131">
        <f t="shared" si="8"/>
        <v>346</v>
      </c>
      <c r="AC41" s="131">
        <f t="shared" si="8"/>
        <v>0</v>
      </c>
      <c r="AD41" s="131">
        <f t="shared" si="8"/>
        <v>80</v>
      </c>
      <c r="AE41" s="131">
        <f t="shared" si="8"/>
        <v>52</v>
      </c>
      <c r="AF41" s="131">
        <f t="shared" si="8"/>
        <v>180</v>
      </c>
      <c r="AG41" s="131">
        <f t="shared" si="8"/>
        <v>158</v>
      </c>
      <c r="AH41" s="131">
        <f t="shared" si="8"/>
        <v>19</v>
      </c>
      <c r="AI41" s="131">
        <f t="shared" si="8"/>
        <v>42</v>
      </c>
      <c r="AJ41" s="131">
        <f t="shared" si="8"/>
        <v>25</v>
      </c>
      <c r="AK41" s="131">
        <f t="shared" si="8"/>
        <v>42</v>
      </c>
      <c r="AL41" s="131">
        <f t="shared" si="8"/>
        <v>6</v>
      </c>
      <c r="AM41" s="131">
        <f t="shared" si="8"/>
        <v>4</v>
      </c>
      <c r="AN41" s="131">
        <f t="shared" si="8"/>
        <v>0</v>
      </c>
      <c r="AO41" s="131">
        <f t="shared" si="8"/>
        <v>346</v>
      </c>
      <c r="AP41" s="131">
        <f t="shared" si="8"/>
        <v>330</v>
      </c>
      <c r="AQ41" s="131">
        <f t="shared" si="8"/>
        <v>346</v>
      </c>
      <c r="AR41" s="131">
        <f t="shared" si="8"/>
        <v>314</v>
      </c>
      <c r="AS41" s="131">
        <f t="shared" si="8"/>
        <v>219.5</v>
      </c>
      <c r="AT41" s="131">
        <f t="shared" si="8"/>
        <v>212</v>
      </c>
      <c r="AU41" s="131">
        <f t="shared" si="8"/>
        <v>364</v>
      </c>
      <c r="AV41" s="131">
        <f t="shared" si="8"/>
        <v>346</v>
      </c>
      <c r="AW41" s="125">
        <f>SUM(AU41/H41)</f>
        <v>0.94791666666666663</v>
      </c>
    </row>
    <row r="42" spans="1:49" s="41" customFormat="1" ht="30.75" customHeight="1" x14ac:dyDescent="0.3">
      <c r="A42" s="25" t="s">
        <v>79</v>
      </c>
      <c r="B42" s="26" t="s">
        <v>80</v>
      </c>
      <c r="C42" s="27" t="s">
        <v>81</v>
      </c>
      <c r="D42" s="27" t="s">
        <v>88</v>
      </c>
      <c r="E42" s="28" t="s">
        <v>83</v>
      </c>
      <c r="F42" s="28" t="s">
        <v>84</v>
      </c>
      <c r="G42" s="28" t="s">
        <v>84</v>
      </c>
      <c r="H42" s="72">
        <v>20</v>
      </c>
      <c r="I42" s="80">
        <v>0</v>
      </c>
      <c r="J42" s="80">
        <v>0</v>
      </c>
      <c r="K42" s="80">
        <v>1</v>
      </c>
      <c r="L42" s="80">
        <v>3</v>
      </c>
      <c r="M42" s="80">
        <v>0</v>
      </c>
      <c r="N42" s="80">
        <v>3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74">
        <f t="shared" si="7"/>
        <v>1</v>
      </c>
      <c r="X42" s="74">
        <f t="shared" si="7"/>
        <v>6</v>
      </c>
      <c r="Y42" s="80">
        <v>0</v>
      </c>
      <c r="Z42" s="80">
        <v>5</v>
      </c>
      <c r="AA42" s="74">
        <f t="shared" si="1"/>
        <v>7</v>
      </c>
      <c r="AB42" s="74">
        <f t="shared" si="2"/>
        <v>5</v>
      </c>
      <c r="AC42" s="81"/>
      <c r="AD42" s="80">
        <v>0</v>
      </c>
      <c r="AE42" s="80">
        <v>0</v>
      </c>
      <c r="AF42" s="80">
        <v>1</v>
      </c>
      <c r="AG42" s="80">
        <v>5</v>
      </c>
      <c r="AH42" s="80">
        <v>0</v>
      </c>
      <c r="AI42" s="80">
        <v>1</v>
      </c>
      <c r="AJ42" s="80">
        <v>0</v>
      </c>
      <c r="AK42" s="80">
        <v>0</v>
      </c>
      <c r="AL42" s="80">
        <v>0</v>
      </c>
      <c r="AM42" s="80">
        <v>0</v>
      </c>
      <c r="AN42" s="81"/>
      <c r="AO42" s="76">
        <f t="shared" si="3"/>
        <v>5</v>
      </c>
      <c r="AP42" s="73">
        <v>5</v>
      </c>
      <c r="AQ42" s="76">
        <f t="shared" si="4"/>
        <v>5</v>
      </c>
      <c r="AR42" s="73">
        <v>5</v>
      </c>
      <c r="AS42" s="77">
        <v>15</v>
      </c>
      <c r="AT42" s="77">
        <v>15</v>
      </c>
      <c r="AU42" s="38">
        <f t="shared" si="5"/>
        <v>7</v>
      </c>
      <c r="AV42" s="38">
        <f t="shared" si="5"/>
        <v>5</v>
      </c>
      <c r="AW42" s="39">
        <f t="shared" si="6"/>
        <v>0.35</v>
      </c>
    </row>
    <row r="43" spans="1:49" s="41" customFormat="1" ht="34.5" customHeight="1" x14ac:dyDescent="0.3">
      <c r="A43" s="25" t="s">
        <v>90</v>
      </c>
      <c r="B43" s="26" t="s">
        <v>91</v>
      </c>
      <c r="C43" s="27" t="s">
        <v>81</v>
      </c>
      <c r="D43" s="27" t="s">
        <v>88</v>
      </c>
      <c r="E43" s="28" t="s">
        <v>231</v>
      </c>
      <c r="F43" s="28" t="s">
        <v>291</v>
      </c>
      <c r="G43" s="28" t="s">
        <v>113</v>
      </c>
      <c r="H43" s="72">
        <v>20</v>
      </c>
      <c r="I43" s="80">
        <v>16</v>
      </c>
      <c r="J43" s="80">
        <v>5</v>
      </c>
      <c r="K43" s="80">
        <v>6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74">
        <f t="shared" si="7"/>
        <v>22</v>
      </c>
      <c r="X43" s="74">
        <f t="shared" si="7"/>
        <v>5</v>
      </c>
      <c r="Y43" s="80">
        <v>22</v>
      </c>
      <c r="Z43" s="80">
        <v>5</v>
      </c>
      <c r="AA43" s="74">
        <f t="shared" si="1"/>
        <v>27</v>
      </c>
      <c r="AB43" s="74">
        <f t="shared" si="2"/>
        <v>27</v>
      </c>
      <c r="AC43" s="81"/>
      <c r="AD43" s="80">
        <v>5</v>
      </c>
      <c r="AE43" s="80">
        <v>1</v>
      </c>
      <c r="AF43" s="80">
        <v>18</v>
      </c>
      <c r="AG43" s="80">
        <v>3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1"/>
      <c r="AO43" s="76">
        <f t="shared" si="3"/>
        <v>27</v>
      </c>
      <c r="AP43" s="73">
        <v>27</v>
      </c>
      <c r="AQ43" s="76">
        <f t="shared" si="4"/>
        <v>27</v>
      </c>
      <c r="AR43" s="73">
        <v>23</v>
      </c>
      <c r="AS43" s="73">
        <v>0</v>
      </c>
      <c r="AT43" s="73">
        <v>0</v>
      </c>
      <c r="AU43" s="38">
        <f t="shared" si="5"/>
        <v>27</v>
      </c>
      <c r="AV43" s="38">
        <f t="shared" si="5"/>
        <v>27</v>
      </c>
      <c r="AW43" s="39">
        <f t="shared" si="6"/>
        <v>1.35</v>
      </c>
    </row>
    <row r="44" spans="1:49" s="41" customFormat="1" ht="36" customHeight="1" x14ac:dyDescent="0.3">
      <c r="A44" s="25" t="s">
        <v>263</v>
      </c>
      <c r="B44" s="26" t="s">
        <v>264</v>
      </c>
      <c r="C44" s="27" t="s">
        <v>81</v>
      </c>
      <c r="D44" s="27" t="s">
        <v>88</v>
      </c>
      <c r="E44" s="28" t="s">
        <v>292</v>
      </c>
      <c r="F44" s="28" t="s">
        <v>293</v>
      </c>
      <c r="G44" s="27" t="s">
        <v>294</v>
      </c>
      <c r="H44" s="72">
        <v>15</v>
      </c>
      <c r="I44" s="80">
        <v>5</v>
      </c>
      <c r="J44" s="80">
        <v>3</v>
      </c>
      <c r="K44" s="80">
        <v>2</v>
      </c>
      <c r="L44" s="80">
        <v>2</v>
      </c>
      <c r="M44" s="80">
        <v>1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74">
        <f t="shared" si="7"/>
        <v>8</v>
      </c>
      <c r="X44" s="74">
        <f t="shared" si="7"/>
        <v>5</v>
      </c>
      <c r="Y44" s="80">
        <v>7</v>
      </c>
      <c r="Z44" s="80">
        <v>5</v>
      </c>
      <c r="AA44" s="74">
        <f t="shared" si="1"/>
        <v>13</v>
      </c>
      <c r="AB44" s="74">
        <f t="shared" si="2"/>
        <v>12</v>
      </c>
      <c r="AC44" s="81"/>
      <c r="AD44" s="80">
        <v>4</v>
      </c>
      <c r="AE44" s="80">
        <v>1</v>
      </c>
      <c r="AF44" s="80">
        <v>6</v>
      </c>
      <c r="AG44" s="80">
        <v>3</v>
      </c>
      <c r="AH44" s="80">
        <v>1</v>
      </c>
      <c r="AI44" s="80">
        <v>0</v>
      </c>
      <c r="AJ44" s="80">
        <v>5</v>
      </c>
      <c r="AK44" s="80">
        <v>4</v>
      </c>
      <c r="AL44" s="80">
        <v>0</v>
      </c>
      <c r="AM44" s="80">
        <v>0</v>
      </c>
      <c r="AN44" s="81"/>
      <c r="AO44" s="76">
        <f t="shared" si="3"/>
        <v>12</v>
      </c>
      <c r="AP44" s="73">
        <v>12</v>
      </c>
      <c r="AQ44" s="76">
        <f t="shared" si="4"/>
        <v>12</v>
      </c>
      <c r="AR44" s="73">
        <v>12</v>
      </c>
      <c r="AS44" s="73">
        <v>0</v>
      </c>
      <c r="AT44" s="73">
        <v>0</v>
      </c>
      <c r="AU44" s="38">
        <f t="shared" ref="AU44:AV55" si="9">SUM(AA44)</f>
        <v>13</v>
      </c>
      <c r="AV44" s="38">
        <f t="shared" si="9"/>
        <v>12</v>
      </c>
      <c r="AW44" s="39">
        <f t="shared" si="6"/>
        <v>0.8666666666666667</v>
      </c>
    </row>
    <row r="45" spans="1:49" s="41" customFormat="1" ht="46.5" x14ac:dyDescent="0.3">
      <c r="A45" s="25" t="s">
        <v>182</v>
      </c>
      <c r="B45" s="26" t="s">
        <v>183</v>
      </c>
      <c r="C45" s="27" t="s">
        <v>81</v>
      </c>
      <c r="D45" s="27" t="s">
        <v>88</v>
      </c>
      <c r="E45" s="28" t="s">
        <v>176</v>
      </c>
      <c r="F45" s="28" t="s">
        <v>295</v>
      </c>
      <c r="G45" s="28" t="s">
        <v>113</v>
      </c>
      <c r="H45" s="72">
        <v>7</v>
      </c>
      <c r="I45" s="80">
        <v>0</v>
      </c>
      <c r="J45" s="80">
        <v>1</v>
      </c>
      <c r="K45" s="80">
        <v>0</v>
      </c>
      <c r="L45" s="80">
        <v>0</v>
      </c>
      <c r="M45" s="80">
        <v>0</v>
      </c>
      <c r="N45" s="80">
        <v>3</v>
      </c>
      <c r="O45" s="80">
        <v>0</v>
      </c>
      <c r="P45" s="80">
        <v>0</v>
      </c>
      <c r="Q45" s="80">
        <v>0</v>
      </c>
      <c r="R45" s="80">
        <v>2</v>
      </c>
      <c r="S45" s="80">
        <v>0</v>
      </c>
      <c r="T45" s="80">
        <v>2</v>
      </c>
      <c r="U45" s="80">
        <v>0</v>
      </c>
      <c r="V45" s="80">
        <v>0</v>
      </c>
      <c r="W45" s="74">
        <f t="shared" si="7"/>
        <v>0</v>
      </c>
      <c r="X45" s="74">
        <f t="shared" si="7"/>
        <v>8</v>
      </c>
      <c r="Y45" s="80">
        <v>0</v>
      </c>
      <c r="Z45" s="80">
        <v>8</v>
      </c>
      <c r="AA45" s="74">
        <f t="shared" si="1"/>
        <v>8</v>
      </c>
      <c r="AB45" s="74">
        <f t="shared" si="2"/>
        <v>8</v>
      </c>
      <c r="AC45" s="81"/>
      <c r="AD45" s="80">
        <v>0</v>
      </c>
      <c r="AE45" s="80">
        <v>0</v>
      </c>
      <c r="AF45" s="80">
        <v>0</v>
      </c>
      <c r="AG45" s="80">
        <v>8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1"/>
      <c r="AO45" s="76">
        <f t="shared" si="3"/>
        <v>8</v>
      </c>
      <c r="AP45" s="73">
        <v>7</v>
      </c>
      <c r="AQ45" s="76">
        <f t="shared" si="4"/>
        <v>8</v>
      </c>
      <c r="AR45" s="73">
        <v>7</v>
      </c>
      <c r="AS45" s="77">
        <v>0</v>
      </c>
      <c r="AT45" s="77">
        <v>0</v>
      </c>
      <c r="AU45" s="38">
        <f t="shared" si="9"/>
        <v>8</v>
      </c>
      <c r="AV45" s="38">
        <f t="shared" si="9"/>
        <v>8</v>
      </c>
      <c r="AW45" s="39">
        <f t="shared" si="6"/>
        <v>1.1428571428571428</v>
      </c>
    </row>
    <row r="46" spans="1:49" s="41" customFormat="1" ht="36" customHeight="1" x14ac:dyDescent="0.3">
      <c r="A46" s="25" t="s">
        <v>201</v>
      </c>
      <c r="B46" s="26" t="s">
        <v>202</v>
      </c>
      <c r="C46" s="27" t="s">
        <v>81</v>
      </c>
      <c r="D46" s="27" t="s">
        <v>88</v>
      </c>
      <c r="E46" s="28" t="s">
        <v>296</v>
      </c>
      <c r="F46" s="28" t="s">
        <v>180</v>
      </c>
      <c r="G46" s="28" t="s">
        <v>173</v>
      </c>
      <c r="H46" s="72">
        <v>15</v>
      </c>
      <c r="I46" s="80">
        <v>18</v>
      </c>
      <c r="J46" s="80">
        <v>2</v>
      </c>
      <c r="K46" s="80">
        <v>2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74">
        <f t="shared" si="7"/>
        <v>20</v>
      </c>
      <c r="X46" s="74">
        <f t="shared" si="7"/>
        <v>2</v>
      </c>
      <c r="Y46" s="80">
        <v>20</v>
      </c>
      <c r="Z46" s="80">
        <v>2</v>
      </c>
      <c r="AA46" s="74">
        <f t="shared" si="1"/>
        <v>22</v>
      </c>
      <c r="AB46" s="74">
        <f t="shared" si="2"/>
        <v>22</v>
      </c>
      <c r="AC46" s="81"/>
      <c r="AD46" s="80">
        <v>8</v>
      </c>
      <c r="AE46" s="80">
        <v>2</v>
      </c>
      <c r="AF46" s="80">
        <v>18</v>
      </c>
      <c r="AG46" s="80">
        <v>2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1"/>
      <c r="AO46" s="76">
        <f t="shared" si="3"/>
        <v>22</v>
      </c>
      <c r="AP46" s="73">
        <v>22</v>
      </c>
      <c r="AQ46" s="76">
        <f t="shared" si="4"/>
        <v>22</v>
      </c>
      <c r="AR46" s="73">
        <v>22</v>
      </c>
      <c r="AS46" s="77">
        <v>0</v>
      </c>
      <c r="AT46" s="77">
        <v>0</v>
      </c>
      <c r="AU46" s="38">
        <f t="shared" si="9"/>
        <v>22</v>
      </c>
      <c r="AV46" s="38">
        <f t="shared" si="9"/>
        <v>22</v>
      </c>
      <c r="AW46" s="39">
        <f t="shared" si="6"/>
        <v>1.4666666666666666</v>
      </c>
    </row>
    <row r="47" spans="1:49" s="41" customFormat="1" ht="48" customHeight="1" x14ac:dyDescent="0.3">
      <c r="A47" s="25" t="s">
        <v>201</v>
      </c>
      <c r="B47" s="26" t="s">
        <v>202</v>
      </c>
      <c r="C47" s="27" t="s">
        <v>81</v>
      </c>
      <c r="D47" s="27" t="s">
        <v>88</v>
      </c>
      <c r="E47" s="28" t="s">
        <v>296</v>
      </c>
      <c r="F47" s="28" t="s">
        <v>170</v>
      </c>
      <c r="G47" s="28" t="s">
        <v>206</v>
      </c>
      <c r="H47" s="72">
        <v>15</v>
      </c>
      <c r="I47" s="80">
        <v>18</v>
      </c>
      <c r="J47" s="80">
        <v>2</v>
      </c>
      <c r="K47" s="80">
        <v>2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74">
        <f t="shared" si="7"/>
        <v>20</v>
      </c>
      <c r="X47" s="74">
        <f t="shared" si="7"/>
        <v>2</v>
      </c>
      <c r="Y47" s="80">
        <v>20</v>
      </c>
      <c r="Z47" s="80">
        <v>2</v>
      </c>
      <c r="AA47" s="74">
        <f t="shared" si="1"/>
        <v>22</v>
      </c>
      <c r="AB47" s="74">
        <f t="shared" si="2"/>
        <v>22</v>
      </c>
      <c r="AC47" s="81"/>
      <c r="AD47" s="80">
        <v>8</v>
      </c>
      <c r="AE47" s="80">
        <v>2</v>
      </c>
      <c r="AF47" s="80">
        <v>18</v>
      </c>
      <c r="AG47" s="80">
        <v>2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1"/>
      <c r="AO47" s="76">
        <f t="shared" si="3"/>
        <v>22</v>
      </c>
      <c r="AP47" s="73">
        <v>22</v>
      </c>
      <c r="AQ47" s="76">
        <f t="shared" si="4"/>
        <v>22</v>
      </c>
      <c r="AR47" s="73">
        <v>22</v>
      </c>
      <c r="AS47" s="77">
        <v>0</v>
      </c>
      <c r="AT47" s="77">
        <v>0</v>
      </c>
      <c r="AU47" s="38">
        <f t="shared" si="9"/>
        <v>22</v>
      </c>
      <c r="AV47" s="38">
        <f t="shared" si="9"/>
        <v>22</v>
      </c>
      <c r="AW47" s="39">
        <f t="shared" si="6"/>
        <v>1.4666666666666666</v>
      </c>
    </row>
    <row r="48" spans="1:49" s="41" customFormat="1" ht="48.75" customHeight="1" x14ac:dyDescent="0.3">
      <c r="A48" s="25" t="s">
        <v>201</v>
      </c>
      <c r="B48" s="26" t="s">
        <v>202</v>
      </c>
      <c r="C48" s="27" t="s">
        <v>81</v>
      </c>
      <c r="D48" s="27" t="s">
        <v>88</v>
      </c>
      <c r="E48" s="28" t="s">
        <v>194</v>
      </c>
      <c r="F48" s="28" t="s">
        <v>213</v>
      </c>
      <c r="G48" s="28" t="s">
        <v>204</v>
      </c>
      <c r="H48" s="72">
        <v>15</v>
      </c>
      <c r="I48" s="80">
        <v>0</v>
      </c>
      <c r="J48" s="80">
        <v>0</v>
      </c>
      <c r="K48" s="80">
        <v>17</v>
      </c>
      <c r="L48" s="80">
        <v>2</v>
      </c>
      <c r="M48" s="80">
        <v>2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74">
        <f t="shared" si="7"/>
        <v>19</v>
      </c>
      <c r="X48" s="74">
        <f t="shared" si="7"/>
        <v>2</v>
      </c>
      <c r="Y48" s="80">
        <v>19</v>
      </c>
      <c r="Z48" s="80">
        <v>2</v>
      </c>
      <c r="AA48" s="74">
        <f t="shared" si="1"/>
        <v>21</v>
      </c>
      <c r="AB48" s="74">
        <f t="shared" si="2"/>
        <v>21</v>
      </c>
      <c r="AC48" s="81"/>
      <c r="AD48" s="80">
        <v>3</v>
      </c>
      <c r="AE48" s="80">
        <v>1</v>
      </c>
      <c r="AF48" s="80">
        <v>18</v>
      </c>
      <c r="AG48" s="80">
        <v>1</v>
      </c>
      <c r="AH48" s="80">
        <v>0</v>
      </c>
      <c r="AI48" s="80">
        <v>0</v>
      </c>
      <c r="AJ48" s="80">
        <v>8</v>
      </c>
      <c r="AK48" s="80">
        <v>0</v>
      </c>
      <c r="AL48" s="80">
        <v>4</v>
      </c>
      <c r="AM48" s="80">
        <v>0</v>
      </c>
      <c r="AN48" s="81"/>
      <c r="AO48" s="76">
        <f t="shared" si="3"/>
        <v>21</v>
      </c>
      <c r="AP48" s="73">
        <v>21</v>
      </c>
      <c r="AQ48" s="76">
        <f t="shared" si="4"/>
        <v>21</v>
      </c>
      <c r="AR48" s="73">
        <v>21</v>
      </c>
      <c r="AS48" s="73">
        <v>0</v>
      </c>
      <c r="AT48" s="73">
        <v>0</v>
      </c>
      <c r="AU48" s="38">
        <f t="shared" si="9"/>
        <v>21</v>
      </c>
      <c r="AV48" s="38">
        <f t="shared" si="9"/>
        <v>21</v>
      </c>
      <c r="AW48" s="39">
        <f t="shared" si="6"/>
        <v>1.4</v>
      </c>
    </row>
    <row r="49" spans="1:49" s="41" customFormat="1" ht="41.25" customHeight="1" x14ac:dyDescent="0.3">
      <c r="A49" s="25" t="s">
        <v>219</v>
      </c>
      <c r="B49" s="26" t="s">
        <v>220</v>
      </c>
      <c r="C49" s="27" t="s">
        <v>81</v>
      </c>
      <c r="D49" s="27" t="s">
        <v>88</v>
      </c>
      <c r="E49" s="28" t="s">
        <v>296</v>
      </c>
      <c r="F49" s="28" t="s">
        <v>297</v>
      </c>
      <c r="G49" s="28" t="s">
        <v>222</v>
      </c>
      <c r="H49" s="72">
        <v>24</v>
      </c>
      <c r="I49" s="80">
        <v>1</v>
      </c>
      <c r="J49" s="80">
        <v>18</v>
      </c>
      <c r="K49" s="80">
        <v>0</v>
      </c>
      <c r="L49" s="80">
        <v>1</v>
      </c>
      <c r="M49" s="80">
        <v>0</v>
      </c>
      <c r="N49" s="80">
        <v>1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74">
        <f t="shared" si="7"/>
        <v>1</v>
      </c>
      <c r="X49" s="74">
        <f t="shared" si="7"/>
        <v>20</v>
      </c>
      <c r="Y49" s="80">
        <v>1</v>
      </c>
      <c r="Z49" s="80">
        <v>20</v>
      </c>
      <c r="AA49" s="74">
        <f t="shared" si="1"/>
        <v>21</v>
      </c>
      <c r="AB49" s="74">
        <f t="shared" si="2"/>
        <v>21</v>
      </c>
      <c r="AC49" s="81"/>
      <c r="AD49" s="80">
        <v>0</v>
      </c>
      <c r="AE49" s="80">
        <v>2</v>
      </c>
      <c r="AF49" s="80">
        <v>1</v>
      </c>
      <c r="AG49" s="80">
        <v>18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1"/>
      <c r="AO49" s="76">
        <f t="shared" si="3"/>
        <v>21</v>
      </c>
      <c r="AP49" s="73">
        <v>21</v>
      </c>
      <c r="AQ49" s="76">
        <f t="shared" si="4"/>
        <v>21</v>
      </c>
      <c r="AR49" s="73">
        <v>21</v>
      </c>
      <c r="AS49" s="77">
        <v>0</v>
      </c>
      <c r="AT49" s="77">
        <v>0</v>
      </c>
      <c r="AU49" s="38">
        <f t="shared" si="9"/>
        <v>21</v>
      </c>
      <c r="AV49" s="38">
        <f t="shared" si="9"/>
        <v>21</v>
      </c>
      <c r="AW49" s="39">
        <f t="shared" si="6"/>
        <v>0.875</v>
      </c>
    </row>
    <row r="50" spans="1:49" s="41" customFormat="1" ht="20.25" customHeight="1" x14ac:dyDescent="0.3">
      <c r="A50" s="133"/>
      <c r="B50" s="134"/>
      <c r="C50" s="135"/>
      <c r="D50" s="135"/>
      <c r="E50" s="136"/>
      <c r="F50" s="136"/>
      <c r="G50" s="136" t="s">
        <v>88</v>
      </c>
      <c r="H50" s="132">
        <f>SUM(H42:H49)</f>
        <v>131</v>
      </c>
      <c r="I50" s="132">
        <f t="shared" ref="I50:AV50" si="10">SUM(I42:I49)</f>
        <v>58</v>
      </c>
      <c r="J50" s="132">
        <f t="shared" si="10"/>
        <v>31</v>
      </c>
      <c r="K50" s="132">
        <f t="shared" si="10"/>
        <v>30</v>
      </c>
      <c r="L50" s="132">
        <f t="shared" si="10"/>
        <v>8</v>
      </c>
      <c r="M50" s="132">
        <f t="shared" si="10"/>
        <v>3</v>
      </c>
      <c r="N50" s="132">
        <f t="shared" si="10"/>
        <v>7</v>
      </c>
      <c r="O50" s="132">
        <f t="shared" si="10"/>
        <v>0</v>
      </c>
      <c r="P50" s="132">
        <f t="shared" si="10"/>
        <v>0</v>
      </c>
      <c r="Q50" s="132">
        <f t="shared" si="10"/>
        <v>0</v>
      </c>
      <c r="R50" s="132">
        <f t="shared" si="10"/>
        <v>2</v>
      </c>
      <c r="S50" s="132">
        <f t="shared" si="10"/>
        <v>0</v>
      </c>
      <c r="T50" s="132">
        <f t="shared" si="10"/>
        <v>2</v>
      </c>
      <c r="U50" s="132">
        <f t="shared" si="10"/>
        <v>0</v>
      </c>
      <c r="V50" s="132">
        <f t="shared" si="10"/>
        <v>0</v>
      </c>
      <c r="W50" s="132">
        <f t="shared" si="10"/>
        <v>91</v>
      </c>
      <c r="X50" s="132">
        <f t="shared" si="10"/>
        <v>50</v>
      </c>
      <c r="Y50" s="132">
        <f t="shared" si="10"/>
        <v>89</v>
      </c>
      <c r="Z50" s="132">
        <f t="shared" si="10"/>
        <v>49</v>
      </c>
      <c r="AA50" s="132">
        <f t="shared" si="10"/>
        <v>141</v>
      </c>
      <c r="AB50" s="132">
        <f t="shared" si="10"/>
        <v>138</v>
      </c>
      <c r="AC50" s="132">
        <f t="shared" si="10"/>
        <v>0</v>
      </c>
      <c r="AD50" s="132">
        <f t="shared" si="10"/>
        <v>28</v>
      </c>
      <c r="AE50" s="132">
        <f t="shared" si="10"/>
        <v>9</v>
      </c>
      <c r="AF50" s="132">
        <f t="shared" si="10"/>
        <v>80</v>
      </c>
      <c r="AG50" s="132">
        <f t="shared" si="10"/>
        <v>42</v>
      </c>
      <c r="AH50" s="132">
        <f t="shared" si="10"/>
        <v>1</v>
      </c>
      <c r="AI50" s="132">
        <f t="shared" si="10"/>
        <v>1</v>
      </c>
      <c r="AJ50" s="132">
        <f t="shared" si="10"/>
        <v>13</v>
      </c>
      <c r="AK50" s="132">
        <f t="shared" si="10"/>
        <v>4</v>
      </c>
      <c r="AL50" s="132">
        <f t="shared" si="10"/>
        <v>4</v>
      </c>
      <c r="AM50" s="132">
        <f t="shared" si="10"/>
        <v>0</v>
      </c>
      <c r="AN50" s="132">
        <f t="shared" si="10"/>
        <v>0</v>
      </c>
      <c r="AO50" s="132">
        <f t="shared" si="10"/>
        <v>138</v>
      </c>
      <c r="AP50" s="132">
        <f t="shared" si="10"/>
        <v>137</v>
      </c>
      <c r="AQ50" s="132">
        <f t="shared" si="10"/>
        <v>138</v>
      </c>
      <c r="AR50" s="132">
        <f t="shared" si="10"/>
        <v>133</v>
      </c>
      <c r="AS50" s="132">
        <f t="shared" si="10"/>
        <v>15</v>
      </c>
      <c r="AT50" s="132">
        <f t="shared" si="10"/>
        <v>15</v>
      </c>
      <c r="AU50" s="132">
        <f t="shared" si="10"/>
        <v>141</v>
      </c>
      <c r="AV50" s="132">
        <f t="shared" si="10"/>
        <v>138</v>
      </c>
      <c r="AW50" s="125">
        <f>SUM(AU50/H50)</f>
        <v>1.0763358778625953</v>
      </c>
    </row>
    <row r="51" spans="1:49" s="41" customFormat="1" ht="39" customHeight="1" x14ac:dyDescent="0.3">
      <c r="A51" s="25" t="s">
        <v>79</v>
      </c>
      <c r="B51" s="26" t="s">
        <v>80</v>
      </c>
      <c r="C51" s="27" t="s">
        <v>81</v>
      </c>
      <c r="D51" s="27" t="s">
        <v>89</v>
      </c>
      <c r="E51" s="28" t="s">
        <v>83</v>
      </c>
      <c r="F51" s="28" t="s">
        <v>84</v>
      </c>
      <c r="G51" s="28" t="s">
        <v>84</v>
      </c>
      <c r="H51" s="72">
        <v>25</v>
      </c>
      <c r="I51" s="80">
        <v>0</v>
      </c>
      <c r="J51" s="80">
        <v>0</v>
      </c>
      <c r="K51" s="80">
        <v>16</v>
      </c>
      <c r="L51" s="80">
        <v>11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74">
        <f t="shared" si="7"/>
        <v>16</v>
      </c>
      <c r="X51" s="74">
        <f t="shared" si="7"/>
        <v>11</v>
      </c>
      <c r="Y51" s="80">
        <v>15</v>
      </c>
      <c r="Z51" s="80">
        <v>10</v>
      </c>
      <c r="AA51" s="74">
        <f t="shared" si="1"/>
        <v>27</v>
      </c>
      <c r="AB51" s="74">
        <f t="shared" si="2"/>
        <v>25</v>
      </c>
      <c r="AC51" s="81"/>
      <c r="AD51" s="80">
        <v>8</v>
      </c>
      <c r="AE51" s="80">
        <v>5</v>
      </c>
      <c r="AF51" s="80">
        <v>16</v>
      </c>
      <c r="AG51" s="80">
        <v>11</v>
      </c>
      <c r="AH51" s="80">
        <v>1</v>
      </c>
      <c r="AI51" s="80">
        <v>1</v>
      </c>
      <c r="AJ51" s="80">
        <v>0</v>
      </c>
      <c r="AK51" s="80">
        <v>0</v>
      </c>
      <c r="AL51" s="80">
        <v>7</v>
      </c>
      <c r="AM51" s="80">
        <v>1</v>
      </c>
      <c r="AN51" s="81"/>
      <c r="AO51" s="76">
        <f t="shared" si="3"/>
        <v>25</v>
      </c>
      <c r="AP51" s="73">
        <v>25</v>
      </c>
      <c r="AQ51" s="76">
        <f t="shared" si="4"/>
        <v>25</v>
      </c>
      <c r="AR51" s="73">
        <v>25</v>
      </c>
      <c r="AS51" s="77">
        <v>82</v>
      </c>
      <c r="AT51" s="77">
        <v>78</v>
      </c>
      <c r="AU51" s="38">
        <f t="shared" si="9"/>
        <v>27</v>
      </c>
      <c r="AV51" s="38">
        <f t="shared" si="9"/>
        <v>25</v>
      </c>
      <c r="AW51" s="39">
        <f t="shared" si="6"/>
        <v>1.08</v>
      </c>
    </row>
    <row r="52" spans="1:49" s="41" customFormat="1" ht="42" customHeight="1" x14ac:dyDescent="0.3">
      <c r="A52" s="25" t="s">
        <v>201</v>
      </c>
      <c r="B52" s="26" t="s">
        <v>202</v>
      </c>
      <c r="C52" s="27" t="s">
        <v>81</v>
      </c>
      <c r="D52" s="27" t="s">
        <v>89</v>
      </c>
      <c r="E52" s="28" t="s">
        <v>143</v>
      </c>
      <c r="F52" s="28" t="s">
        <v>205</v>
      </c>
      <c r="G52" s="28" t="s">
        <v>173</v>
      </c>
      <c r="H52" s="72">
        <v>15</v>
      </c>
      <c r="I52" s="80">
        <v>13</v>
      </c>
      <c r="J52" s="80">
        <v>0</v>
      </c>
      <c r="K52" s="80">
        <v>2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74">
        <f t="shared" si="7"/>
        <v>15</v>
      </c>
      <c r="X52" s="74">
        <f t="shared" si="7"/>
        <v>0</v>
      </c>
      <c r="Y52" s="80">
        <v>15</v>
      </c>
      <c r="Z52" s="80">
        <v>0</v>
      </c>
      <c r="AA52" s="74">
        <f t="shared" si="1"/>
        <v>15</v>
      </c>
      <c r="AB52" s="74">
        <f t="shared" si="2"/>
        <v>15</v>
      </c>
      <c r="AC52" s="81"/>
      <c r="AD52" s="80">
        <v>9</v>
      </c>
      <c r="AE52" s="80">
        <v>0</v>
      </c>
      <c r="AF52" s="80">
        <v>15</v>
      </c>
      <c r="AG52" s="80">
        <v>0</v>
      </c>
      <c r="AH52" s="80">
        <v>0</v>
      </c>
      <c r="AI52" s="80">
        <v>0</v>
      </c>
      <c r="AJ52" s="80">
        <v>13</v>
      </c>
      <c r="AK52" s="80">
        <v>0</v>
      </c>
      <c r="AL52" s="80">
        <v>11</v>
      </c>
      <c r="AM52" s="80">
        <v>0</v>
      </c>
      <c r="AN52" s="81"/>
      <c r="AO52" s="76">
        <f t="shared" si="3"/>
        <v>15</v>
      </c>
      <c r="AP52" s="73">
        <v>15</v>
      </c>
      <c r="AQ52" s="76">
        <f t="shared" si="4"/>
        <v>15</v>
      </c>
      <c r="AR52" s="73">
        <v>15</v>
      </c>
      <c r="AS52" s="73">
        <v>0</v>
      </c>
      <c r="AT52" s="73">
        <v>0</v>
      </c>
      <c r="AU52" s="38">
        <f t="shared" si="9"/>
        <v>15</v>
      </c>
      <c r="AV52" s="38">
        <f t="shared" si="9"/>
        <v>15</v>
      </c>
      <c r="AW52" s="39">
        <f t="shared" si="6"/>
        <v>1</v>
      </c>
    </row>
    <row r="53" spans="1:49" s="41" customFormat="1" ht="39.75" customHeight="1" x14ac:dyDescent="0.3">
      <c r="A53" s="25" t="s">
        <v>201</v>
      </c>
      <c r="B53" s="26" t="s">
        <v>202</v>
      </c>
      <c r="C53" s="27" t="s">
        <v>81</v>
      </c>
      <c r="D53" s="27" t="s">
        <v>89</v>
      </c>
      <c r="E53" s="28" t="s">
        <v>133</v>
      </c>
      <c r="F53" s="28" t="s">
        <v>217</v>
      </c>
      <c r="G53" s="28" t="s">
        <v>218</v>
      </c>
      <c r="H53" s="72">
        <v>17</v>
      </c>
      <c r="I53" s="80">
        <v>8</v>
      </c>
      <c r="J53" s="80">
        <v>3</v>
      </c>
      <c r="K53" s="80">
        <v>14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74">
        <f t="shared" ref="W53:X55" si="11">SUM(I53+K53+M53+O53+Q53+S53+U53)</f>
        <v>22</v>
      </c>
      <c r="X53" s="74">
        <f t="shared" si="11"/>
        <v>3</v>
      </c>
      <c r="Y53" s="80">
        <v>22</v>
      </c>
      <c r="Z53" s="80">
        <v>3</v>
      </c>
      <c r="AA53" s="74">
        <f t="shared" si="1"/>
        <v>25</v>
      </c>
      <c r="AB53" s="74">
        <f t="shared" si="2"/>
        <v>25</v>
      </c>
      <c r="AC53" s="81"/>
      <c r="AD53" s="80">
        <v>9</v>
      </c>
      <c r="AE53" s="80">
        <v>0</v>
      </c>
      <c r="AF53" s="80">
        <v>22</v>
      </c>
      <c r="AG53" s="80">
        <v>3</v>
      </c>
      <c r="AH53" s="80">
        <v>0</v>
      </c>
      <c r="AI53" s="80">
        <v>0</v>
      </c>
      <c r="AJ53" s="80">
        <v>14</v>
      </c>
      <c r="AK53" s="80">
        <v>3</v>
      </c>
      <c r="AL53" s="80">
        <v>10</v>
      </c>
      <c r="AM53" s="80">
        <v>2</v>
      </c>
      <c r="AN53" s="81"/>
      <c r="AO53" s="76">
        <f t="shared" si="3"/>
        <v>25</v>
      </c>
      <c r="AP53" s="73">
        <v>25</v>
      </c>
      <c r="AQ53" s="76">
        <f t="shared" si="4"/>
        <v>25</v>
      </c>
      <c r="AR53" s="73">
        <v>25</v>
      </c>
      <c r="AS53" s="73">
        <v>0</v>
      </c>
      <c r="AT53" s="73">
        <v>0</v>
      </c>
      <c r="AU53" s="38">
        <f t="shared" si="9"/>
        <v>25</v>
      </c>
      <c r="AV53" s="38">
        <f t="shared" si="9"/>
        <v>25</v>
      </c>
      <c r="AW53" s="39">
        <f t="shared" si="6"/>
        <v>1.4705882352941178</v>
      </c>
    </row>
    <row r="54" spans="1:49" s="41" customFormat="1" ht="39.75" customHeight="1" x14ac:dyDescent="0.3">
      <c r="A54" s="25" t="s">
        <v>201</v>
      </c>
      <c r="B54" s="26" t="s">
        <v>202</v>
      </c>
      <c r="C54" s="27" t="s">
        <v>81</v>
      </c>
      <c r="D54" s="27" t="s">
        <v>89</v>
      </c>
      <c r="E54" s="28" t="s">
        <v>298</v>
      </c>
      <c r="F54" s="28" t="s">
        <v>299</v>
      </c>
      <c r="G54" s="28" t="s">
        <v>178</v>
      </c>
      <c r="H54" s="72">
        <v>17</v>
      </c>
      <c r="I54" s="80">
        <v>0</v>
      </c>
      <c r="J54" s="80">
        <v>0</v>
      </c>
      <c r="K54" s="80">
        <v>13</v>
      </c>
      <c r="L54" s="80">
        <v>1</v>
      </c>
      <c r="M54" s="80">
        <v>2</v>
      </c>
      <c r="N54" s="80">
        <v>0</v>
      </c>
      <c r="O54" s="80">
        <v>1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74">
        <f t="shared" si="11"/>
        <v>16</v>
      </c>
      <c r="X54" s="74">
        <f t="shared" si="11"/>
        <v>1</v>
      </c>
      <c r="Y54" s="80">
        <v>16</v>
      </c>
      <c r="Z54" s="80">
        <v>1</v>
      </c>
      <c r="AA54" s="74">
        <f t="shared" si="1"/>
        <v>17</v>
      </c>
      <c r="AB54" s="74">
        <f t="shared" si="2"/>
        <v>17</v>
      </c>
      <c r="AC54" s="81"/>
      <c r="AD54" s="80">
        <v>11</v>
      </c>
      <c r="AE54" s="80">
        <v>1</v>
      </c>
      <c r="AF54" s="80">
        <v>15</v>
      </c>
      <c r="AG54" s="80">
        <v>1</v>
      </c>
      <c r="AH54" s="80">
        <v>0</v>
      </c>
      <c r="AI54" s="80">
        <v>0</v>
      </c>
      <c r="AJ54" s="80">
        <v>14</v>
      </c>
      <c r="AK54" s="80">
        <v>1</v>
      </c>
      <c r="AL54" s="80">
        <v>12</v>
      </c>
      <c r="AM54" s="80">
        <v>1</v>
      </c>
      <c r="AN54" s="81"/>
      <c r="AO54" s="76">
        <f t="shared" si="3"/>
        <v>17</v>
      </c>
      <c r="AP54" s="73">
        <v>17</v>
      </c>
      <c r="AQ54" s="76">
        <f t="shared" si="4"/>
        <v>17</v>
      </c>
      <c r="AR54" s="73">
        <v>16</v>
      </c>
      <c r="AS54" s="73">
        <v>0</v>
      </c>
      <c r="AT54" s="73">
        <v>0</v>
      </c>
      <c r="AU54" s="38">
        <f t="shared" si="9"/>
        <v>17</v>
      </c>
      <c r="AV54" s="38">
        <f t="shared" si="9"/>
        <v>17</v>
      </c>
      <c r="AW54" s="39">
        <f t="shared" si="6"/>
        <v>1</v>
      </c>
    </row>
    <row r="55" spans="1:49" s="41" customFormat="1" ht="41.25" customHeight="1" x14ac:dyDescent="0.3">
      <c r="A55" s="25" t="s">
        <v>219</v>
      </c>
      <c r="B55" s="26" t="s">
        <v>220</v>
      </c>
      <c r="C55" s="27" t="s">
        <v>81</v>
      </c>
      <c r="D55" s="27" t="s">
        <v>89</v>
      </c>
      <c r="E55" s="28" t="s">
        <v>133</v>
      </c>
      <c r="F55" s="28" t="s">
        <v>289</v>
      </c>
      <c r="G55" s="28" t="s">
        <v>222</v>
      </c>
      <c r="H55" s="72">
        <v>18</v>
      </c>
      <c r="I55" s="80">
        <v>0</v>
      </c>
      <c r="J55" s="80">
        <v>15</v>
      </c>
      <c r="K55" s="80">
        <v>0</v>
      </c>
      <c r="L55" s="80">
        <v>6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74">
        <f t="shared" si="11"/>
        <v>0</v>
      </c>
      <c r="X55" s="74">
        <f t="shared" si="11"/>
        <v>21</v>
      </c>
      <c r="Y55" s="80">
        <v>0</v>
      </c>
      <c r="Z55" s="80">
        <v>21</v>
      </c>
      <c r="AA55" s="74">
        <f t="shared" si="1"/>
        <v>21</v>
      </c>
      <c r="AB55" s="74">
        <f t="shared" si="2"/>
        <v>21</v>
      </c>
      <c r="AC55" s="81"/>
      <c r="AD55" s="80">
        <v>0</v>
      </c>
      <c r="AE55" s="80">
        <v>3</v>
      </c>
      <c r="AF55" s="80">
        <v>0</v>
      </c>
      <c r="AG55" s="80">
        <v>21</v>
      </c>
      <c r="AH55" s="80">
        <v>0</v>
      </c>
      <c r="AI55" s="80">
        <v>0</v>
      </c>
      <c r="AJ55" s="80">
        <v>0</v>
      </c>
      <c r="AK55" s="80">
        <v>9</v>
      </c>
      <c r="AL55" s="80">
        <v>0</v>
      </c>
      <c r="AM55" s="80">
        <v>0</v>
      </c>
      <c r="AN55" s="81"/>
      <c r="AO55" s="76">
        <f t="shared" si="3"/>
        <v>21</v>
      </c>
      <c r="AP55" s="73">
        <v>21</v>
      </c>
      <c r="AQ55" s="76">
        <f t="shared" si="4"/>
        <v>21</v>
      </c>
      <c r="AR55" s="73">
        <v>19</v>
      </c>
      <c r="AS55" s="73">
        <v>0</v>
      </c>
      <c r="AT55" s="73">
        <v>0</v>
      </c>
      <c r="AU55" s="38">
        <f t="shared" si="9"/>
        <v>21</v>
      </c>
      <c r="AV55" s="38">
        <f t="shared" si="9"/>
        <v>21</v>
      </c>
      <c r="AW55" s="39">
        <f t="shared" si="6"/>
        <v>1.1666666666666667</v>
      </c>
    </row>
    <row r="56" spans="1:49" ht="18.75" x14ac:dyDescent="0.3">
      <c r="A56" s="137"/>
      <c r="B56" s="123"/>
      <c r="C56" s="123"/>
      <c r="D56" s="123"/>
      <c r="E56" s="123"/>
      <c r="F56" s="138"/>
      <c r="G56" s="123" t="s">
        <v>459</v>
      </c>
      <c r="H56" s="139">
        <f>SUM(H51:H55)</f>
        <v>92</v>
      </c>
      <c r="I56" s="139">
        <f t="shared" ref="I56:AV56" si="12">SUM(I51:I55)</f>
        <v>21</v>
      </c>
      <c r="J56" s="139">
        <f t="shared" si="12"/>
        <v>18</v>
      </c>
      <c r="K56" s="139">
        <f t="shared" si="12"/>
        <v>45</v>
      </c>
      <c r="L56" s="139">
        <f t="shared" si="12"/>
        <v>18</v>
      </c>
      <c r="M56" s="139">
        <f t="shared" si="12"/>
        <v>2</v>
      </c>
      <c r="N56" s="139">
        <f t="shared" si="12"/>
        <v>0</v>
      </c>
      <c r="O56" s="139">
        <f t="shared" si="12"/>
        <v>1</v>
      </c>
      <c r="P56" s="139">
        <f t="shared" si="12"/>
        <v>0</v>
      </c>
      <c r="Q56" s="139">
        <f t="shared" si="12"/>
        <v>0</v>
      </c>
      <c r="R56" s="139">
        <f t="shared" si="12"/>
        <v>0</v>
      </c>
      <c r="S56" s="139">
        <f t="shared" si="12"/>
        <v>0</v>
      </c>
      <c r="T56" s="139">
        <f t="shared" si="12"/>
        <v>0</v>
      </c>
      <c r="U56" s="139">
        <f t="shared" si="12"/>
        <v>0</v>
      </c>
      <c r="V56" s="139">
        <f t="shared" si="12"/>
        <v>0</v>
      </c>
      <c r="W56" s="139">
        <f t="shared" si="12"/>
        <v>69</v>
      </c>
      <c r="X56" s="139">
        <f t="shared" si="12"/>
        <v>36</v>
      </c>
      <c r="Y56" s="139">
        <f t="shared" si="12"/>
        <v>68</v>
      </c>
      <c r="Z56" s="139">
        <f t="shared" si="12"/>
        <v>35</v>
      </c>
      <c r="AA56" s="139">
        <f t="shared" si="12"/>
        <v>105</v>
      </c>
      <c r="AB56" s="139">
        <f t="shared" si="12"/>
        <v>103</v>
      </c>
      <c r="AC56" s="139">
        <f t="shared" si="12"/>
        <v>0</v>
      </c>
      <c r="AD56" s="139">
        <f t="shared" si="12"/>
        <v>37</v>
      </c>
      <c r="AE56" s="139">
        <f t="shared" si="12"/>
        <v>9</v>
      </c>
      <c r="AF56" s="139">
        <f t="shared" si="12"/>
        <v>68</v>
      </c>
      <c r="AG56" s="139">
        <f t="shared" si="12"/>
        <v>36</v>
      </c>
      <c r="AH56" s="139">
        <f t="shared" si="12"/>
        <v>1</v>
      </c>
      <c r="AI56" s="139">
        <f t="shared" si="12"/>
        <v>1</v>
      </c>
      <c r="AJ56" s="139">
        <f t="shared" si="12"/>
        <v>41</v>
      </c>
      <c r="AK56" s="139">
        <f t="shared" si="12"/>
        <v>13</v>
      </c>
      <c r="AL56" s="139">
        <f t="shared" si="12"/>
        <v>40</v>
      </c>
      <c r="AM56" s="139">
        <f t="shared" si="12"/>
        <v>4</v>
      </c>
      <c r="AN56" s="139">
        <f t="shared" si="12"/>
        <v>0</v>
      </c>
      <c r="AO56" s="139">
        <f t="shared" si="12"/>
        <v>103</v>
      </c>
      <c r="AP56" s="139">
        <f t="shared" si="12"/>
        <v>103</v>
      </c>
      <c r="AQ56" s="139">
        <f t="shared" si="12"/>
        <v>103</v>
      </c>
      <c r="AR56" s="139">
        <f t="shared" si="12"/>
        <v>100</v>
      </c>
      <c r="AS56" s="139">
        <f t="shared" si="12"/>
        <v>82</v>
      </c>
      <c r="AT56" s="139">
        <f t="shared" si="12"/>
        <v>78</v>
      </c>
      <c r="AU56" s="139">
        <f t="shared" si="12"/>
        <v>105</v>
      </c>
      <c r="AV56" s="139">
        <f t="shared" si="12"/>
        <v>103</v>
      </c>
      <c r="AW56" s="125">
        <f>SUM(AU56/H56)</f>
        <v>1.1413043478260869</v>
      </c>
    </row>
    <row r="57" spans="1:49" x14ac:dyDescent="0.25">
      <c r="AW57" s="140"/>
    </row>
  </sheetData>
  <autoFilter ref="E1:E55"/>
  <conditionalFormatting sqref="F1:F25 F27:F46 F49:F1048576">
    <cfRule type="cellIs" dxfId="56" priority="9" operator="equal">
      <formula>3</formula>
    </cfRule>
  </conditionalFormatting>
  <conditionalFormatting sqref="F26">
    <cfRule type="cellIs" dxfId="55" priority="6" operator="equal">
      <formula>3</formula>
    </cfRule>
  </conditionalFormatting>
  <conditionalFormatting sqref="F47">
    <cfRule type="cellIs" dxfId="54" priority="4" operator="equal">
      <formula>3</formula>
    </cfRule>
  </conditionalFormatting>
  <conditionalFormatting sqref="F48">
    <cfRule type="cellIs" dxfId="53" priority="2" operator="equal">
      <formula>3</formula>
    </cfRule>
  </conditionalFormatting>
  <conditionalFormatting sqref="F51">
    <cfRule type="containsText" dxfId="52" priority="5" operator="containsText" text="3&#10;COURSE&#10;CODE">
      <formula>NOT(ISERROR(SEARCH("3
COURSE
CODE",#REF!)))</formula>
    </cfRule>
  </conditionalFormatting>
  <conditionalFormatting sqref="F1">
    <cfRule type="containsText" dxfId="51" priority="11" operator="containsText" text="3">
      <formula>NOT(ISERROR(SEARCH("3",#REF!)))</formula>
    </cfRule>
  </conditionalFormatting>
  <conditionalFormatting sqref="F56:F1048576">
    <cfRule type="containsText" dxfId="50" priority="10" operator="containsText" text="3&#10;COURSE&#10;CODE">
      <formula>NOT(ISERROR(SEARCH("3
COURSE
CODE",#REF!)))</formula>
    </cfRule>
  </conditionalFormatting>
  <conditionalFormatting sqref="F52:F55">
    <cfRule type="containsText" dxfId="49" priority="8" operator="containsText" text="3&#10;COURSE&#10;CODE">
      <formula>NOT(ISERROR(SEARCH("3
COURSE
CODE",#REF!)))</formula>
    </cfRule>
  </conditionalFormatting>
  <conditionalFormatting sqref="F49:F50 F45 F31:F42">
    <cfRule type="containsText" dxfId="48" priority="12" operator="containsText" text="3&#10;COURSE&#10;CODE">
      <formula>NOT(ISERROR(SEARCH("3
COURSE
CODE",#REF!)))</formula>
    </cfRule>
  </conditionalFormatting>
  <conditionalFormatting sqref="F2">
    <cfRule type="containsText" dxfId="47" priority="13" operator="containsText" text="3&#10;COURSE&#10;CODE">
      <formula>NOT(ISERROR(SEARCH("3
COURSE
CODE",#REF!)))</formula>
    </cfRule>
  </conditionalFormatting>
  <conditionalFormatting sqref="F3">
    <cfRule type="containsText" dxfId="46" priority="14" operator="containsText" text="3&#10;COURSE&#10;CODE">
      <formula>NOT(ISERROR(SEARCH("3
COURSE
CODE",#REF!)))</formula>
    </cfRule>
  </conditionalFormatting>
  <conditionalFormatting sqref="F43:F44 F46:F47 F4:F30">
    <cfRule type="containsText" dxfId="45" priority="15" operator="containsText" text="3&#10;COURSE&#10;CODE">
      <formula>NOT(ISERROR(SEARCH("3
COURSE
CODE",#REF!)))</formula>
    </cfRule>
  </conditionalFormatting>
  <conditionalFormatting sqref="F1">
    <cfRule type="containsText" dxfId="44" priority="18" operator="containsText" text="3&#10;COURSE&#10;CODE">
      <formula>NOT(ISERROR(SEARCH("3
COURSE
CODE",#REF!)))</formula>
    </cfRule>
  </conditionalFormatting>
  <conditionalFormatting sqref="F48">
    <cfRule type="containsText" dxfId="43" priority="3" operator="containsText" text="3&#10;COURSE&#10;CODE">
      <formula>NOT(ISERROR(SEARCH("3
COURSE
CODE",#REF!)))</formula>
    </cfRule>
  </conditionalFormatting>
  <conditionalFormatting sqref="AW1:AW1048576">
    <cfRule type="cellIs" dxfId="42" priority="1" operator="lessThan">
      <formula>0.9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4"/>
  <sheetViews>
    <sheetView workbookViewId="0">
      <pane ySplit="1" topLeftCell="A2" activePane="bottomLeft" state="frozen"/>
      <selection pane="bottomLeft" activeCell="CD10" sqref="CD10"/>
    </sheetView>
  </sheetViews>
  <sheetFormatPr defaultRowHeight="15.75" x14ac:dyDescent="0.25"/>
  <cols>
    <col min="1" max="1" width="4.42578125" style="41" customWidth="1"/>
    <col min="2" max="2" width="15" customWidth="1"/>
    <col min="3" max="3" width="3" customWidth="1"/>
    <col min="4" max="4" width="5" style="41" customWidth="1"/>
    <col min="5" max="5" width="5.85546875" customWidth="1"/>
    <col min="6" max="6" width="6.140625" customWidth="1"/>
    <col min="7" max="7" width="9.85546875" customWidth="1"/>
    <col min="8" max="8" width="6.7109375" style="67" customWidth="1"/>
    <col min="9" max="9" width="1.7109375" style="68" customWidth="1"/>
    <col min="10" max="10" width="9.28515625" hidden="1" customWidth="1"/>
    <col min="11" max="13" width="9" hidden="1" customWidth="1"/>
    <col min="14" max="14" width="8.5703125" hidden="1" customWidth="1"/>
    <col min="15" max="17" width="0" hidden="1" customWidth="1"/>
    <col min="18" max="18" width="8.5703125" hidden="1" customWidth="1"/>
    <col min="19" max="21" width="0" hidden="1" customWidth="1"/>
    <col min="22" max="22" width="8.85546875" hidden="1" customWidth="1"/>
    <col min="23" max="25" width="0" hidden="1" customWidth="1"/>
    <col min="26" max="26" width="8.42578125" hidden="1" customWidth="1"/>
    <col min="27" max="28" width="8.5703125" hidden="1" customWidth="1"/>
    <col min="29" max="29" width="9.140625" hidden="1" customWidth="1"/>
    <col min="30" max="30" width="8.42578125" hidden="1" customWidth="1"/>
    <col min="31" max="33" width="0" hidden="1" customWidth="1"/>
    <col min="34" max="34" width="10.5703125" hidden="1" customWidth="1"/>
    <col min="35" max="35" width="10" hidden="1" customWidth="1"/>
    <col min="36" max="37" width="10.5703125" hidden="1" customWidth="1"/>
    <col min="38" max="41" width="10" hidden="1" customWidth="1"/>
    <col min="42" max="42" width="10.5703125" hidden="1" customWidth="1"/>
    <col min="43" max="45" width="11" hidden="1" customWidth="1"/>
    <col min="46" max="46" width="10.5703125" hidden="1" customWidth="1"/>
    <col min="47" max="47" width="11.28515625" hidden="1" customWidth="1"/>
    <col min="48" max="48" width="2.28515625" hidden="1" customWidth="1"/>
    <col min="49" max="64" width="0" hidden="1" customWidth="1"/>
    <col min="65" max="65" width="9" hidden="1" customWidth="1"/>
    <col min="66" max="68" width="10" hidden="1" customWidth="1"/>
    <col min="69" max="69" width="2" hidden="1" customWidth="1"/>
    <col min="70" max="70" width="10.85546875" hidden="1" customWidth="1"/>
    <col min="71" max="71" width="10.140625" hidden="1" customWidth="1"/>
    <col min="72" max="72" width="10.85546875" hidden="1" customWidth="1"/>
    <col min="73" max="73" width="11" hidden="1" customWidth="1"/>
    <col min="74" max="74" width="10.85546875" hidden="1" customWidth="1"/>
    <col min="75" max="75" width="10.42578125" hidden="1" customWidth="1"/>
    <col min="76" max="76" width="9.85546875" customWidth="1"/>
    <col min="78" max="78" width="11" customWidth="1"/>
  </cols>
  <sheetData>
    <row r="1" spans="1:78" ht="65.25" customHeight="1" thickBot="1" x14ac:dyDescent="0.3">
      <c r="A1" s="1" t="s">
        <v>0</v>
      </c>
      <c r="B1" s="2" t="s">
        <v>1</v>
      </c>
      <c r="C1" s="3" t="s">
        <v>2</v>
      </c>
      <c r="D1" s="112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7" t="s">
        <v>8</v>
      </c>
      <c r="K1" s="8" t="s">
        <v>9</v>
      </c>
      <c r="L1" s="9" t="s">
        <v>10</v>
      </c>
      <c r="M1" s="9" t="s">
        <v>11</v>
      </c>
      <c r="N1" s="7" t="s">
        <v>12</v>
      </c>
      <c r="O1" s="8" t="s">
        <v>13</v>
      </c>
      <c r="P1" s="9" t="s">
        <v>14</v>
      </c>
      <c r="Q1" s="9" t="s">
        <v>15</v>
      </c>
      <c r="R1" s="7" t="s">
        <v>16</v>
      </c>
      <c r="S1" s="8" t="s">
        <v>17</v>
      </c>
      <c r="T1" s="9" t="s">
        <v>18</v>
      </c>
      <c r="U1" s="9" t="s">
        <v>19</v>
      </c>
      <c r="V1" s="7" t="s">
        <v>20</v>
      </c>
      <c r="W1" s="8" t="s">
        <v>21</v>
      </c>
      <c r="X1" s="9" t="s">
        <v>22</v>
      </c>
      <c r="Y1" s="9" t="s">
        <v>23</v>
      </c>
      <c r="Z1" s="7" t="s">
        <v>24</v>
      </c>
      <c r="AA1" s="8" t="s">
        <v>25</v>
      </c>
      <c r="AB1" s="9" t="s">
        <v>26</v>
      </c>
      <c r="AC1" s="9" t="s">
        <v>27</v>
      </c>
      <c r="AD1" s="7" t="s">
        <v>28</v>
      </c>
      <c r="AE1" s="8" t="s">
        <v>29</v>
      </c>
      <c r="AF1" s="9" t="s">
        <v>30</v>
      </c>
      <c r="AG1" s="9" t="s">
        <v>31</v>
      </c>
      <c r="AH1" s="7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10" t="s">
        <v>37</v>
      </c>
      <c r="AN1" s="11" t="s">
        <v>38</v>
      </c>
      <c r="AO1" s="11" t="s">
        <v>39</v>
      </c>
      <c r="AP1" s="12" t="s">
        <v>40</v>
      </c>
      <c r="AQ1" s="12" t="s">
        <v>41</v>
      </c>
      <c r="AR1" s="13" t="s">
        <v>42</v>
      </c>
      <c r="AS1" s="13" t="s">
        <v>43</v>
      </c>
      <c r="AT1" s="10" t="s">
        <v>44</v>
      </c>
      <c r="AU1" s="10" t="s">
        <v>45</v>
      </c>
      <c r="AV1" s="14"/>
      <c r="AW1" s="15" t="s">
        <v>46</v>
      </c>
      <c r="AX1" s="15" t="s">
        <v>47</v>
      </c>
      <c r="AY1" s="16" t="s">
        <v>48</v>
      </c>
      <c r="AZ1" s="16" t="s">
        <v>49</v>
      </c>
      <c r="BA1" s="17" t="s">
        <v>50</v>
      </c>
      <c r="BB1" s="17" t="s">
        <v>51</v>
      </c>
      <c r="BC1" s="18" t="s">
        <v>52</v>
      </c>
      <c r="BD1" s="18" t="s">
        <v>53</v>
      </c>
      <c r="BE1" s="15" t="s">
        <v>54</v>
      </c>
      <c r="BF1" s="15" t="s">
        <v>55</v>
      </c>
      <c r="BG1" s="19" t="s">
        <v>56</v>
      </c>
      <c r="BH1" s="19" t="s">
        <v>57</v>
      </c>
      <c r="BI1" s="17" t="s">
        <v>58</v>
      </c>
      <c r="BJ1" s="17" t="s">
        <v>59</v>
      </c>
      <c r="BK1" s="13" t="s">
        <v>60</v>
      </c>
      <c r="BL1" s="13" t="s">
        <v>61</v>
      </c>
      <c r="BM1" s="15" t="s">
        <v>62</v>
      </c>
      <c r="BN1" s="15" t="s">
        <v>63</v>
      </c>
      <c r="BO1" s="20" t="s">
        <v>64</v>
      </c>
      <c r="BP1" s="20" t="s">
        <v>65</v>
      </c>
      <c r="BQ1" s="14"/>
      <c r="BR1" s="21" t="s">
        <v>66</v>
      </c>
      <c r="BS1" s="22" t="s">
        <v>67</v>
      </c>
      <c r="BT1" s="21" t="s">
        <v>68</v>
      </c>
      <c r="BU1" s="22" t="s">
        <v>69</v>
      </c>
      <c r="BV1" s="23" t="s">
        <v>70</v>
      </c>
      <c r="BW1" s="23" t="s">
        <v>71</v>
      </c>
      <c r="BX1" s="21" t="s">
        <v>72</v>
      </c>
      <c r="BY1" s="21" t="s">
        <v>73</v>
      </c>
      <c r="BZ1" s="21" t="s">
        <v>74</v>
      </c>
    </row>
    <row r="2" spans="1:78" s="41" customFormat="1" ht="37.35" customHeight="1" x14ac:dyDescent="0.3">
      <c r="A2" s="25" t="s">
        <v>79</v>
      </c>
      <c r="B2" s="26" t="s">
        <v>80</v>
      </c>
      <c r="C2" s="27" t="s">
        <v>81</v>
      </c>
      <c r="D2" s="27" t="s">
        <v>82</v>
      </c>
      <c r="E2" s="28" t="s">
        <v>83</v>
      </c>
      <c r="F2" s="28" t="s">
        <v>84</v>
      </c>
      <c r="G2" s="28" t="s">
        <v>84</v>
      </c>
      <c r="H2" s="29">
        <v>30</v>
      </c>
      <c r="I2" s="30"/>
      <c r="J2" s="31">
        <v>0</v>
      </c>
      <c r="K2" s="31">
        <v>0</v>
      </c>
      <c r="L2" s="31">
        <v>0</v>
      </c>
      <c r="M2" s="31">
        <v>0</v>
      </c>
      <c r="N2" s="31">
        <v>2</v>
      </c>
      <c r="O2" s="31">
        <v>1</v>
      </c>
      <c r="P2" s="31">
        <v>0</v>
      </c>
      <c r="Q2" s="31">
        <v>0</v>
      </c>
      <c r="R2" s="31">
        <v>3</v>
      </c>
      <c r="S2" s="31">
        <v>5</v>
      </c>
      <c r="T2" s="31">
        <v>0</v>
      </c>
      <c r="U2" s="31">
        <v>0</v>
      </c>
      <c r="V2" s="31">
        <v>0</v>
      </c>
      <c r="W2" s="31">
        <v>1</v>
      </c>
      <c r="X2" s="31">
        <v>0</v>
      </c>
      <c r="Y2" s="31">
        <v>0</v>
      </c>
      <c r="Z2" s="31">
        <v>0</v>
      </c>
      <c r="AA2" s="31">
        <v>0</v>
      </c>
      <c r="AB2" s="31">
        <v>0</v>
      </c>
      <c r="AC2" s="31">
        <v>0</v>
      </c>
      <c r="AD2" s="31">
        <v>0</v>
      </c>
      <c r="AE2" s="31">
        <v>0</v>
      </c>
      <c r="AF2" s="31">
        <v>0</v>
      </c>
      <c r="AG2" s="31">
        <v>0</v>
      </c>
      <c r="AH2" s="31">
        <v>0</v>
      </c>
      <c r="AI2" s="31">
        <v>0</v>
      </c>
      <c r="AJ2" s="31">
        <v>0</v>
      </c>
      <c r="AK2" s="31">
        <v>0</v>
      </c>
      <c r="AL2" s="32">
        <f t="shared" ref="AL2:AL25" si="0">SUM(J2+N2+R2+V2+Z2+AD2+AH2)</f>
        <v>5</v>
      </c>
      <c r="AM2" s="32">
        <f t="shared" ref="AM2:AM25" si="1">SUM(K2+O2+S2+W2+AA2+AE2+AI2)</f>
        <v>7</v>
      </c>
      <c r="AN2" s="32">
        <f t="shared" ref="AN2:AN25" si="2">SUM(L2+P2+T2+X2+AB2+AF2+AJ2)</f>
        <v>0</v>
      </c>
      <c r="AO2" s="32">
        <f t="shared" ref="AO2:AO25" si="3">SUM(M2+Q2+U2+Y2+AC2+AG2+AK2)</f>
        <v>0</v>
      </c>
      <c r="AP2" s="31">
        <v>5</v>
      </c>
      <c r="AQ2" s="31">
        <v>7</v>
      </c>
      <c r="AR2" s="31">
        <v>0</v>
      </c>
      <c r="AS2" s="31">
        <v>0</v>
      </c>
      <c r="AT2" s="32">
        <f t="shared" ref="AT2:AT25" si="4">SUM(AL2:AO2)</f>
        <v>12</v>
      </c>
      <c r="AU2" s="32">
        <f t="shared" ref="AU2:AU25" si="5">SUM(AP2:AS2)</f>
        <v>12</v>
      </c>
      <c r="AV2" s="33"/>
      <c r="AW2" s="34">
        <v>1</v>
      </c>
      <c r="AX2" s="34">
        <v>1</v>
      </c>
      <c r="AY2" s="34">
        <v>0</v>
      </c>
      <c r="AZ2" s="34">
        <v>0</v>
      </c>
      <c r="BA2" s="34">
        <v>5</v>
      </c>
      <c r="BB2" s="34">
        <v>7</v>
      </c>
      <c r="BC2" s="34">
        <v>0</v>
      </c>
      <c r="BD2" s="34">
        <v>0</v>
      </c>
      <c r="BE2" s="34">
        <v>0</v>
      </c>
      <c r="BF2" s="34">
        <v>0</v>
      </c>
      <c r="BG2" s="34">
        <v>0</v>
      </c>
      <c r="BH2" s="34">
        <v>0</v>
      </c>
      <c r="BI2" s="34">
        <v>0</v>
      </c>
      <c r="BJ2" s="34">
        <v>0</v>
      </c>
      <c r="BK2" s="34">
        <v>0</v>
      </c>
      <c r="BL2" s="34">
        <v>0</v>
      </c>
      <c r="BM2" s="34">
        <v>0</v>
      </c>
      <c r="BN2" s="34">
        <v>0</v>
      </c>
      <c r="BO2" s="34">
        <v>0</v>
      </c>
      <c r="BP2" s="34">
        <v>0</v>
      </c>
      <c r="BQ2" s="33"/>
      <c r="BR2" s="35">
        <f t="shared" ref="BR2:BR25" si="6">SUM(AU2)</f>
        <v>12</v>
      </c>
      <c r="BS2" s="36">
        <v>11</v>
      </c>
      <c r="BT2" s="35">
        <f t="shared" ref="BT2:BT25" si="7">SUM(AU2)</f>
        <v>12</v>
      </c>
      <c r="BU2" s="37">
        <v>11</v>
      </c>
      <c r="BV2" s="36">
        <v>45.5</v>
      </c>
      <c r="BW2" s="36">
        <v>43.5</v>
      </c>
      <c r="BX2" s="38">
        <f t="shared" ref="BX2:BX25" si="8">SUM(AT2)</f>
        <v>12</v>
      </c>
      <c r="BY2" s="38">
        <f t="shared" ref="BY2:BY25" si="9">SUM(AU2)</f>
        <v>12</v>
      </c>
      <c r="BZ2" s="39">
        <f t="shared" ref="BZ2:BZ25" si="10">SUM(AT2/H2)</f>
        <v>0.4</v>
      </c>
    </row>
    <row r="3" spans="1:78" s="41" customFormat="1" ht="37.35" customHeight="1" x14ac:dyDescent="0.3">
      <c r="A3" s="25" t="s">
        <v>90</v>
      </c>
      <c r="B3" s="26" t="s">
        <v>91</v>
      </c>
      <c r="C3" s="27" t="s">
        <v>81</v>
      </c>
      <c r="D3" s="27" t="s">
        <v>82</v>
      </c>
      <c r="E3" s="28" t="s">
        <v>92</v>
      </c>
      <c r="F3" s="28" t="s">
        <v>93</v>
      </c>
      <c r="G3" s="28" t="s">
        <v>94</v>
      </c>
      <c r="H3" s="47">
        <v>15</v>
      </c>
      <c r="I3" s="30"/>
      <c r="J3" s="31">
        <v>0</v>
      </c>
      <c r="K3" s="31">
        <v>1</v>
      </c>
      <c r="L3" s="31">
        <v>0</v>
      </c>
      <c r="M3" s="31">
        <v>0</v>
      </c>
      <c r="N3" s="31">
        <v>4</v>
      </c>
      <c r="O3" s="31">
        <v>2</v>
      </c>
      <c r="P3" s="31">
        <v>0</v>
      </c>
      <c r="Q3" s="31">
        <v>0</v>
      </c>
      <c r="R3" s="31">
        <v>0</v>
      </c>
      <c r="S3" s="31">
        <v>1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42">
        <f t="shared" si="0"/>
        <v>4</v>
      </c>
      <c r="AM3" s="42">
        <f t="shared" si="1"/>
        <v>4</v>
      </c>
      <c r="AN3" s="32">
        <f t="shared" si="2"/>
        <v>0</v>
      </c>
      <c r="AO3" s="32">
        <f t="shared" si="3"/>
        <v>0</v>
      </c>
      <c r="AP3" s="43">
        <v>3</v>
      </c>
      <c r="AQ3" s="43">
        <v>3</v>
      </c>
      <c r="AR3" s="43">
        <v>0</v>
      </c>
      <c r="AS3" s="43">
        <v>0</v>
      </c>
      <c r="AT3" s="32">
        <f t="shared" si="4"/>
        <v>8</v>
      </c>
      <c r="AU3" s="32">
        <f t="shared" si="5"/>
        <v>6</v>
      </c>
      <c r="AV3" s="44"/>
      <c r="AW3" s="34">
        <v>1</v>
      </c>
      <c r="AX3" s="34">
        <v>2</v>
      </c>
      <c r="AY3" s="34">
        <v>0</v>
      </c>
      <c r="AZ3" s="34">
        <v>0</v>
      </c>
      <c r="BA3" s="34">
        <v>4</v>
      </c>
      <c r="BB3" s="34">
        <v>4</v>
      </c>
      <c r="BC3" s="34">
        <v>0</v>
      </c>
      <c r="BD3" s="34">
        <v>0</v>
      </c>
      <c r="BE3" s="34">
        <v>0</v>
      </c>
      <c r="BF3" s="34">
        <v>0</v>
      </c>
      <c r="BG3" s="34">
        <v>0</v>
      </c>
      <c r="BH3" s="34">
        <v>0</v>
      </c>
      <c r="BI3" s="34">
        <v>2</v>
      </c>
      <c r="BJ3" s="34">
        <v>2</v>
      </c>
      <c r="BK3" s="34">
        <v>0</v>
      </c>
      <c r="BL3" s="34">
        <v>0</v>
      </c>
      <c r="BM3" s="34">
        <v>0</v>
      </c>
      <c r="BN3" s="34">
        <v>0</v>
      </c>
      <c r="BO3" s="45">
        <v>0</v>
      </c>
      <c r="BP3" s="45">
        <v>0</v>
      </c>
      <c r="BQ3" s="44"/>
      <c r="BR3" s="35">
        <f t="shared" si="6"/>
        <v>6</v>
      </c>
      <c r="BS3" s="36">
        <v>6</v>
      </c>
      <c r="BT3" s="35">
        <f t="shared" si="7"/>
        <v>6</v>
      </c>
      <c r="BU3" s="37">
        <v>6</v>
      </c>
      <c r="BV3" s="37">
        <v>0</v>
      </c>
      <c r="BW3" s="37">
        <v>0</v>
      </c>
      <c r="BX3" s="38">
        <f t="shared" si="8"/>
        <v>8</v>
      </c>
      <c r="BY3" s="38">
        <f t="shared" si="9"/>
        <v>6</v>
      </c>
      <c r="BZ3" s="39">
        <f t="shared" si="10"/>
        <v>0.53333333333333333</v>
      </c>
    </row>
    <row r="4" spans="1:78" s="41" customFormat="1" ht="37.35" customHeight="1" x14ac:dyDescent="0.3">
      <c r="A4" s="25" t="s">
        <v>90</v>
      </c>
      <c r="B4" s="26" t="s">
        <v>91</v>
      </c>
      <c r="C4" s="27" t="s">
        <v>81</v>
      </c>
      <c r="D4" s="27" t="s">
        <v>82</v>
      </c>
      <c r="E4" s="28" t="s">
        <v>95</v>
      </c>
      <c r="F4" s="28" t="s">
        <v>96</v>
      </c>
      <c r="G4" s="28" t="s">
        <v>97</v>
      </c>
      <c r="H4" s="47">
        <v>15</v>
      </c>
      <c r="I4" s="30"/>
      <c r="J4" s="31">
        <v>0</v>
      </c>
      <c r="K4" s="31">
        <v>0</v>
      </c>
      <c r="L4" s="31">
        <v>0</v>
      </c>
      <c r="M4" s="31">
        <v>0</v>
      </c>
      <c r="N4" s="31">
        <v>3</v>
      </c>
      <c r="O4" s="31">
        <v>3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42">
        <f t="shared" si="0"/>
        <v>3</v>
      </c>
      <c r="AM4" s="42">
        <f t="shared" si="1"/>
        <v>3</v>
      </c>
      <c r="AN4" s="32">
        <f t="shared" si="2"/>
        <v>0</v>
      </c>
      <c r="AO4" s="32">
        <f t="shared" si="3"/>
        <v>0</v>
      </c>
      <c r="AP4" s="43">
        <v>3</v>
      </c>
      <c r="AQ4" s="43">
        <v>3</v>
      </c>
      <c r="AR4" s="43">
        <v>0</v>
      </c>
      <c r="AS4" s="43">
        <v>0</v>
      </c>
      <c r="AT4" s="32">
        <f t="shared" si="4"/>
        <v>6</v>
      </c>
      <c r="AU4" s="32">
        <f t="shared" si="5"/>
        <v>6</v>
      </c>
      <c r="AV4" s="44"/>
      <c r="AW4" s="34">
        <v>2</v>
      </c>
      <c r="AX4" s="34">
        <v>2</v>
      </c>
      <c r="AY4" s="34">
        <v>0</v>
      </c>
      <c r="AZ4" s="34">
        <v>0</v>
      </c>
      <c r="BA4" s="34">
        <v>3</v>
      </c>
      <c r="BB4" s="34">
        <v>2</v>
      </c>
      <c r="BC4" s="34">
        <v>0</v>
      </c>
      <c r="BD4" s="34">
        <v>0</v>
      </c>
      <c r="BE4" s="34">
        <v>0</v>
      </c>
      <c r="BF4" s="34">
        <v>0</v>
      </c>
      <c r="BG4" s="34">
        <v>0</v>
      </c>
      <c r="BH4" s="34">
        <v>0</v>
      </c>
      <c r="BI4" s="34">
        <v>2</v>
      </c>
      <c r="BJ4" s="34">
        <v>1</v>
      </c>
      <c r="BK4" s="34">
        <v>0</v>
      </c>
      <c r="BL4" s="34">
        <v>0</v>
      </c>
      <c r="BM4" s="34">
        <v>0</v>
      </c>
      <c r="BN4" s="34">
        <v>0</v>
      </c>
      <c r="BO4" s="45">
        <v>0</v>
      </c>
      <c r="BP4" s="45">
        <v>0</v>
      </c>
      <c r="BQ4" s="44"/>
      <c r="BR4" s="35">
        <f t="shared" si="6"/>
        <v>6</v>
      </c>
      <c r="BS4" s="36">
        <v>6</v>
      </c>
      <c r="BT4" s="35">
        <f t="shared" si="7"/>
        <v>6</v>
      </c>
      <c r="BU4" s="37">
        <v>4</v>
      </c>
      <c r="BV4" s="37">
        <v>0</v>
      </c>
      <c r="BW4" s="37">
        <v>0</v>
      </c>
      <c r="BX4" s="38">
        <f t="shared" si="8"/>
        <v>6</v>
      </c>
      <c r="BY4" s="38">
        <f t="shared" si="9"/>
        <v>6</v>
      </c>
      <c r="BZ4" s="39">
        <f t="shared" si="10"/>
        <v>0.4</v>
      </c>
    </row>
    <row r="5" spans="1:78" s="41" customFormat="1" ht="27.75" customHeight="1" x14ac:dyDescent="0.3">
      <c r="A5" s="25" t="s">
        <v>90</v>
      </c>
      <c r="B5" s="26" t="s">
        <v>91</v>
      </c>
      <c r="C5" s="27" t="s">
        <v>81</v>
      </c>
      <c r="D5" s="27" t="s">
        <v>82</v>
      </c>
      <c r="E5" s="28" t="s">
        <v>98</v>
      </c>
      <c r="F5" s="28" t="s">
        <v>99</v>
      </c>
      <c r="G5" s="28" t="s">
        <v>100</v>
      </c>
      <c r="H5" s="47">
        <v>18</v>
      </c>
      <c r="I5" s="30"/>
      <c r="J5" s="31">
        <v>0</v>
      </c>
      <c r="K5" s="31">
        <v>0</v>
      </c>
      <c r="L5" s="31">
        <v>0</v>
      </c>
      <c r="M5" s="31">
        <v>0</v>
      </c>
      <c r="N5" s="31">
        <v>11</v>
      </c>
      <c r="O5" s="31">
        <v>11</v>
      </c>
      <c r="P5" s="31">
        <v>0</v>
      </c>
      <c r="Q5" s="31">
        <v>0</v>
      </c>
      <c r="R5" s="31">
        <v>1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2">
        <f t="shared" si="0"/>
        <v>12</v>
      </c>
      <c r="AM5" s="32">
        <f t="shared" si="1"/>
        <v>11</v>
      </c>
      <c r="AN5" s="32">
        <f t="shared" si="2"/>
        <v>0</v>
      </c>
      <c r="AO5" s="32">
        <f t="shared" si="3"/>
        <v>0</v>
      </c>
      <c r="AP5" s="43">
        <v>12</v>
      </c>
      <c r="AQ5" s="43">
        <v>11</v>
      </c>
      <c r="AR5" s="43">
        <v>0</v>
      </c>
      <c r="AS5" s="43">
        <v>0</v>
      </c>
      <c r="AT5" s="32">
        <f t="shared" si="4"/>
        <v>23</v>
      </c>
      <c r="AU5" s="32">
        <f t="shared" si="5"/>
        <v>23</v>
      </c>
      <c r="AV5" s="33"/>
      <c r="AW5" s="34">
        <v>4</v>
      </c>
      <c r="AX5" s="34">
        <v>3</v>
      </c>
      <c r="AY5" s="34">
        <v>0</v>
      </c>
      <c r="AZ5" s="34">
        <v>0</v>
      </c>
      <c r="BA5" s="34">
        <v>8</v>
      </c>
      <c r="BB5" s="34">
        <v>7</v>
      </c>
      <c r="BC5" s="34">
        <v>0</v>
      </c>
      <c r="BD5" s="34">
        <v>0</v>
      </c>
      <c r="BE5" s="34">
        <v>0</v>
      </c>
      <c r="BF5" s="34">
        <v>0</v>
      </c>
      <c r="BG5" s="34">
        <v>0</v>
      </c>
      <c r="BH5" s="34">
        <v>0</v>
      </c>
      <c r="BI5" s="34">
        <v>2</v>
      </c>
      <c r="BJ5" s="34">
        <v>2</v>
      </c>
      <c r="BK5" s="34">
        <v>0</v>
      </c>
      <c r="BL5" s="34">
        <v>0</v>
      </c>
      <c r="BM5" s="34">
        <v>0</v>
      </c>
      <c r="BN5" s="34">
        <v>0</v>
      </c>
      <c r="BO5" s="34">
        <v>0</v>
      </c>
      <c r="BP5" s="34">
        <v>0</v>
      </c>
      <c r="BQ5" s="33"/>
      <c r="BR5" s="35">
        <f t="shared" si="6"/>
        <v>23</v>
      </c>
      <c r="BS5" s="36">
        <v>23</v>
      </c>
      <c r="BT5" s="35">
        <f t="shared" si="7"/>
        <v>23</v>
      </c>
      <c r="BU5" s="37">
        <v>17</v>
      </c>
      <c r="BV5" s="37">
        <v>0</v>
      </c>
      <c r="BW5" s="37">
        <v>0</v>
      </c>
      <c r="BX5" s="38">
        <f t="shared" si="8"/>
        <v>23</v>
      </c>
      <c r="BY5" s="38">
        <f t="shared" si="9"/>
        <v>23</v>
      </c>
      <c r="BZ5" s="39">
        <f t="shared" si="10"/>
        <v>1.2777777777777777</v>
      </c>
    </row>
    <row r="6" spans="1:78" s="41" customFormat="1" ht="37.9" customHeight="1" x14ac:dyDescent="0.3">
      <c r="A6" s="25" t="s">
        <v>90</v>
      </c>
      <c r="B6" s="26" t="s">
        <v>91</v>
      </c>
      <c r="C6" s="27" t="s">
        <v>81</v>
      </c>
      <c r="D6" s="27" t="s">
        <v>82</v>
      </c>
      <c r="E6" s="28" t="s">
        <v>92</v>
      </c>
      <c r="F6" s="28" t="s">
        <v>101</v>
      </c>
      <c r="G6" s="28" t="s">
        <v>102</v>
      </c>
      <c r="H6" s="47">
        <v>15</v>
      </c>
      <c r="I6" s="46"/>
      <c r="J6" s="31">
        <v>4</v>
      </c>
      <c r="K6" s="31">
        <v>6</v>
      </c>
      <c r="L6" s="31">
        <v>0</v>
      </c>
      <c r="M6" s="31">
        <v>1</v>
      </c>
      <c r="N6" s="31">
        <v>10</v>
      </c>
      <c r="O6" s="31">
        <v>2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2">
        <f t="shared" si="0"/>
        <v>14</v>
      </c>
      <c r="AM6" s="32">
        <f t="shared" si="1"/>
        <v>8</v>
      </c>
      <c r="AN6" s="32">
        <f t="shared" si="2"/>
        <v>0</v>
      </c>
      <c r="AO6" s="32">
        <f t="shared" si="3"/>
        <v>1</v>
      </c>
      <c r="AP6" s="31">
        <v>12</v>
      </c>
      <c r="AQ6" s="31">
        <v>8</v>
      </c>
      <c r="AR6" s="31">
        <v>0</v>
      </c>
      <c r="AS6" s="31">
        <v>1</v>
      </c>
      <c r="AT6" s="32">
        <f t="shared" si="4"/>
        <v>23</v>
      </c>
      <c r="AU6" s="32">
        <f t="shared" si="5"/>
        <v>21</v>
      </c>
      <c r="AV6" s="33"/>
      <c r="AW6" s="34">
        <v>3</v>
      </c>
      <c r="AX6" s="34">
        <v>2</v>
      </c>
      <c r="AY6" s="34">
        <v>0</v>
      </c>
      <c r="AZ6" s="34">
        <v>0</v>
      </c>
      <c r="BA6" s="34">
        <v>12</v>
      </c>
      <c r="BB6" s="34">
        <v>6</v>
      </c>
      <c r="BC6" s="34">
        <v>0</v>
      </c>
      <c r="BD6" s="34">
        <v>1</v>
      </c>
      <c r="BE6" s="34">
        <v>0</v>
      </c>
      <c r="BF6" s="34">
        <v>0</v>
      </c>
      <c r="BG6" s="34">
        <v>0</v>
      </c>
      <c r="BH6" s="34">
        <v>0</v>
      </c>
      <c r="BI6" s="34">
        <v>5</v>
      </c>
      <c r="BJ6" s="34">
        <v>4</v>
      </c>
      <c r="BK6" s="34">
        <v>0</v>
      </c>
      <c r="BL6" s="34">
        <v>0</v>
      </c>
      <c r="BM6" s="34">
        <v>0</v>
      </c>
      <c r="BN6" s="34">
        <v>0</v>
      </c>
      <c r="BO6" s="34">
        <v>0</v>
      </c>
      <c r="BP6" s="34">
        <v>0</v>
      </c>
      <c r="BQ6" s="33"/>
      <c r="BR6" s="35">
        <f t="shared" si="6"/>
        <v>21</v>
      </c>
      <c r="BS6" s="36">
        <v>21</v>
      </c>
      <c r="BT6" s="35">
        <f t="shared" si="7"/>
        <v>21</v>
      </c>
      <c r="BU6" s="37">
        <v>21</v>
      </c>
      <c r="BV6" s="37">
        <v>0</v>
      </c>
      <c r="BW6" s="37">
        <v>0</v>
      </c>
      <c r="BX6" s="38">
        <f t="shared" si="8"/>
        <v>23</v>
      </c>
      <c r="BY6" s="38">
        <f t="shared" si="9"/>
        <v>21</v>
      </c>
      <c r="BZ6" s="39">
        <f t="shared" si="10"/>
        <v>1.5333333333333334</v>
      </c>
    </row>
    <row r="7" spans="1:78" s="41" customFormat="1" ht="37.9" customHeight="1" x14ac:dyDescent="0.3">
      <c r="A7" s="25" t="s">
        <v>90</v>
      </c>
      <c r="B7" s="26" t="s">
        <v>91</v>
      </c>
      <c r="C7" s="27" t="s">
        <v>81</v>
      </c>
      <c r="D7" s="27" t="s">
        <v>82</v>
      </c>
      <c r="E7" s="28" t="s">
        <v>103</v>
      </c>
      <c r="F7" s="28" t="s">
        <v>104</v>
      </c>
      <c r="G7" s="28" t="s">
        <v>105</v>
      </c>
      <c r="H7" s="47">
        <v>15</v>
      </c>
      <c r="I7" s="46"/>
      <c r="J7" s="31">
        <v>0</v>
      </c>
      <c r="K7" s="31">
        <v>0</v>
      </c>
      <c r="L7" s="31">
        <v>0</v>
      </c>
      <c r="M7" s="31">
        <v>0</v>
      </c>
      <c r="N7" s="31">
        <v>1</v>
      </c>
      <c r="O7" s="31">
        <v>2</v>
      </c>
      <c r="P7" s="31">
        <v>0</v>
      </c>
      <c r="Q7" s="31">
        <v>1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2">
        <f t="shared" si="0"/>
        <v>1</v>
      </c>
      <c r="AM7" s="32">
        <f t="shared" si="1"/>
        <v>2</v>
      </c>
      <c r="AN7" s="32">
        <f t="shared" si="2"/>
        <v>0</v>
      </c>
      <c r="AO7" s="32">
        <f t="shared" si="3"/>
        <v>1</v>
      </c>
      <c r="AP7" s="31">
        <v>1</v>
      </c>
      <c r="AQ7" s="31">
        <v>2</v>
      </c>
      <c r="AR7" s="31">
        <v>0</v>
      </c>
      <c r="AS7" s="31">
        <v>1</v>
      </c>
      <c r="AT7" s="32">
        <f t="shared" si="4"/>
        <v>4</v>
      </c>
      <c r="AU7" s="32">
        <f t="shared" si="5"/>
        <v>4</v>
      </c>
      <c r="AV7" s="33"/>
      <c r="AW7" s="34">
        <v>1</v>
      </c>
      <c r="AX7" s="34">
        <v>1</v>
      </c>
      <c r="AY7" s="34">
        <v>0</v>
      </c>
      <c r="AZ7" s="34">
        <v>0</v>
      </c>
      <c r="BA7" s="34">
        <v>1</v>
      </c>
      <c r="BB7" s="34">
        <v>2</v>
      </c>
      <c r="BC7" s="34">
        <v>0</v>
      </c>
      <c r="BD7" s="34">
        <v>1</v>
      </c>
      <c r="BE7" s="34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34">
        <v>0</v>
      </c>
      <c r="BL7" s="34">
        <v>0</v>
      </c>
      <c r="BM7" s="34">
        <v>0</v>
      </c>
      <c r="BN7" s="34">
        <v>0</v>
      </c>
      <c r="BO7" s="34">
        <v>0</v>
      </c>
      <c r="BP7" s="34">
        <v>0</v>
      </c>
      <c r="BQ7" s="33"/>
      <c r="BR7" s="35">
        <f t="shared" si="6"/>
        <v>4</v>
      </c>
      <c r="BS7" s="36">
        <v>3</v>
      </c>
      <c r="BT7" s="35">
        <f t="shared" si="7"/>
        <v>4</v>
      </c>
      <c r="BU7" s="37">
        <v>3</v>
      </c>
      <c r="BV7" s="37">
        <v>0</v>
      </c>
      <c r="BW7" s="37">
        <v>0</v>
      </c>
      <c r="BX7" s="38">
        <f t="shared" si="8"/>
        <v>4</v>
      </c>
      <c r="BY7" s="38">
        <f t="shared" si="9"/>
        <v>4</v>
      </c>
      <c r="BZ7" s="39">
        <f t="shared" si="10"/>
        <v>0.26666666666666666</v>
      </c>
    </row>
    <row r="8" spans="1:78" ht="35.25" x14ac:dyDescent="0.3">
      <c r="A8" s="25" t="s">
        <v>122</v>
      </c>
      <c r="B8" s="26" t="s">
        <v>123</v>
      </c>
      <c r="C8" s="27" t="s">
        <v>81</v>
      </c>
      <c r="D8" s="27" t="s">
        <v>82</v>
      </c>
      <c r="E8" s="28" t="s">
        <v>83</v>
      </c>
      <c r="F8" s="48" t="s">
        <v>124</v>
      </c>
      <c r="G8" s="28" t="s">
        <v>125</v>
      </c>
      <c r="H8" s="47">
        <v>14</v>
      </c>
      <c r="I8" s="46"/>
      <c r="J8" s="31">
        <v>0</v>
      </c>
      <c r="K8" s="31">
        <v>0</v>
      </c>
      <c r="L8" s="31">
        <v>0</v>
      </c>
      <c r="M8" s="31">
        <v>0</v>
      </c>
      <c r="N8" s="31">
        <v>9</v>
      </c>
      <c r="O8" s="31">
        <v>0</v>
      </c>
      <c r="P8" s="31">
        <v>0</v>
      </c>
      <c r="Q8" s="31">
        <v>1</v>
      </c>
      <c r="R8" s="31">
        <v>1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2">
        <f t="shared" si="0"/>
        <v>10</v>
      </c>
      <c r="AM8" s="32">
        <f t="shared" si="1"/>
        <v>0</v>
      </c>
      <c r="AN8" s="32">
        <f t="shared" si="2"/>
        <v>0</v>
      </c>
      <c r="AO8" s="32">
        <f t="shared" si="3"/>
        <v>1</v>
      </c>
      <c r="AP8" s="31">
        <v>10</v>
      </c>
      <c r="AQ8" s="31">
        <v>0</v>
      </c>
      <c r="AR8" s="31">
        <v>0</v>
      </c>
      <c r="AS8" s="31">
        <v>1</v>
      </c>
      <c r="AT8" s="32">
        <f t="shared" si="4"/>
        <v>11</v>
      </c>
      <c r="AU8" s="32">
        <f t="shared" si="5"/>
        <v>11</v>
      </c>
      <c r="AV8" s="33"/>
      <c r="AW8" s="49" t="s">
        <v>126</v>
      </c>
      <c r="AX8" s="49"/>
      <c r="AY8" s="49"/>
      <c r="AZ8" s="49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3"/>
      <c r="BR8" s="35">
        <f t="shared" si="6"/>
        <v>11</v>
      </c>
      <c r="BS8" s="36"/>
      <c r="BT8" s="35">
        <f t="shared" si="7"/>
        <v>11</v>
      </c>
      <c r="BU8" s="37">
        <v>10</v>
      </c>
      <c r="BV8" s="36">
        <v>0</v>
      </c>
      <c r="BW8" s="36">
        <v>0</v>
      </c>
      <c r="BX8" s="38">
        <f t="shared" si="8"/>
        <v>11</v>
      </c>
      <c r="BY8" s="38">
        <f t="shared" si="9"/>
        <v>11</v>
      </c>
      <c r="BZ8" s="39">
        <f t="shared" si="10"/>
        <v>0.7857142857142857</v>
      </c>
    </row>
    <row r="9" spans="1:78" ht="29.25" customHeight="1" x14ac:dyDescent="0.3">
      <c r="A9" s="25" t="s">
        <v>134</v>
      </c>
      <c r="B9" s="26" t="s">
        <v>135</v>
      </c>
      <c r="C9" s="27" t="s">
        <v>81</v>
      </c>
      <c r="D9" s="27" t="s">
        <v>82</v>
      </c>
      <c r="E9" s="28" t="s">
        <v>136</v>
      </c>
      <c r="F9" s="28" t="s">
        <v>137</v>
      </c>
      <c r="G9" s="28" t="s">
        <v>138</v>
      </c>
      <c r="H9" s="47">
        <v>17</v>
      </c>
      <c r="I9" s="46"/>
      <c r="J9" s="31">
        <v>9</v>
      </c>
      <c r="K9" s="31">
        <v>11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1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2">
        <f t="shared" si="0"/>
        <v>9</v>
      </c>
      <c r="AM9" s="32">
        <f t="shared" si="1"/>
        <v>12</v>
      </c>
      <c r="AN9" s="32">
        <f t="shared" si="2"/>
        <v>0</v>
      </c>
      <c r="AO9" s="32">
        <f t="shared" si="3"/>
        <v>0</v>
      </c>
      <c r="AP9" s="31">
        <v>8</v>
      </c>
      <c r="AQ9" s="31">
        <v>12</v>
      </c>
      <c r="AR9" s="31">
        <v>0</v>
      </c>
      <c r="AS9" s="31">
        <v>0</v>
      </c>
      <c r="AT9" s="32">
        <f t="shared" si="4"/>
        <v>21</v>
      </c>
      <c r="AU9" s="32">
        <f t="shared" si="5"/>
        <v>20</v>
      </c>
      <c r="AV9" s="33"/>
      <c r="AW9" s="34">
        <v>4</v>
      </c>
      <c r="AX9" s="34">
        <v>4</v>
      </c>
      <c r="AY9" s="34">
        <v>0</v>
      </c>
      <c r="AZ9" s="34">
        <v>0</v>
      </c>
      <c r="BA9" s="34">
        <v>7</v>
      </c>
      <c r="BB9" s="34">
        <v>10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2</v>
      </c>
      <c r="BJ9" s="34">
        <v>5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3"/>
      <c r="BR9" s="35">
        <f t="shared" si="6"/>
        <v>20</v>
      </c>
      <c r="BS9" s="36">
        <v>20</v>
      </c>
      <c r="BT9" s="35">
        <f t="shared" si="7"/>
        <v>20</v>
      </c>
      <c r="BU9" s="37">
        <v>20</v>
      </c>
      <c r="BV9" s="37">
        <v>0</v>
      </c>
      <c r="BW9" s="37">
        <v>0</v>
      </c>
      <c r="BX9" s="38">
        <f t="shared" si="8"/>
        <v>21</v>
      </c>
      <c r="BY9" s="38">
        <f t="shared" si="9"/>
        <v>20</v>
      </c>
      <c r="BZ9" s="39">
        <f t="shared" si="10"/>
        <v>1.2352941176470589</v>
      </c>
    </row>
    <row r="10" spans="1:78" ht="39" customHeight="1" x14ac:dyDescent="0.3">
      <c r="A10" s="25" t="s">
        <v>145</v>
      </c>
      <c r="B10" s="26" t="s">
        <v>146</v>
      </c>
      <c r="C10" s="27" t="s">
        <v>81</v>
      </c>
      <c r="D10" s="27" t="s">
        <v>82</v>
      </c>
      <c r="E10" s="28" t="s">
        <v>136</v>
      </c>
      <c r="F10" s="28" t="s">
        <v>147</v>
      </c>
      <c r="G10" s="28" t="s">
        <v>148</v>
      </c>
      <c r="H10" s="47">
        <v>15</v>
      </c>
      <c r="I10" s="46"/>
      <c r="J10" s="31">
        <v>8</v>
      </c>
      <c r="K10" s="31">
        <v>9</v>
      </c>
      <c r="L10" s="31">
        <v>0</v>
      </c>
      <c r="M10" s="31">
        <v>0</v>
      </c>
      <c r="N10" s="31">
        <v>2</v>
      </c>
      <c r="O10" s="31">
        <v>1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2">
        <f t="shared" si="0"/>
        <v>10</v>
      </c>
      <c r="AM10" s="32">
        <f t="shared" si="1"/>
        <v>10</v>
      </c>
      <c r="AN10" s="32">
        <f t="shared" si="2"/>
        <v>0</v>
      </c>
      <c r="AO10" s="32">
        <f t="shared" si="3"/>
        <v>0</v>
      </c>
      <c r="AP10" s="31">
        <v>10</v>
      </c>
      <c r="AQ10" s="31">
        <v>10</v>
      </c>
      <c r="AR10" s="31">
        <v>0</v>
      </c>
      <c r="AS10" s="31">
        <v>0</v>
      </c>
      <c r="AT10" s="32">
        <f t="shared" si="4"/>
        <v>20</v>
      </c>
      <c r="AU10" s="32">
        <f t="shared" si="5"/>
        <v>20</v>
      </c>
      <c r="AV10" s="33"/>
      <c r="AW10" s="34">
        <v>2</v>
      </c>
      <c r="AX10" s="34">
        <v>1</v>
      </c>
      <c r="AY10" s="34">
        <v>0</v>
      </c>
      <c r="AZ10" s="34">
        <v>0</v>
      </c>
      <c r="BA10" s="34">
        <v>8</v>
      </c>
      <c r="BB10" s="34">
        <v>6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3</v>
      </c>
      <c r="BJ10" s="34">
        <v>2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3"/>
      <c r="BR10" s="35">
        <f t="shared" si="6"/>
        <v>20</v>
      </c>
      <c r="BS10" s="36">
        <v>19</v>
      </c>
      <c r="BT10" s="35">
        <f t="shared" si="7"/>
        <v>20</v>
      </c>
      <c r="BU10" s="37">
        <v>20</v>
      </c>
      <c r="BV10" s="37">
        <v>0</v>
      </c>
      <c r="BW10" s="37">
        <v>0</v>
      </c>
      <c r="BX10" s="38">
        <f t="shared" si="8"/>
        <v>20</v>
      </c>
      <c r="BY10" s="38">
        <f t="shared" si="9"/>
        <v>20</v>
      </c>
      <c r="BZ10" s="39">
        <f t="shared" si="10"/>
        <v>1.3333333333333333</v>
      </c>
    </row>
    <row r="11" spans="1:78" ht="35.25" x14ac:dyDescent="0.3">
      <c r="A11" s="25" t="s">
        <v>145</v>
      </c>
      <c r="B11" s="26" t="s">
        <v>146</v>
      </c>
      <c r="C11" s="27" t="s">
        <v>81</v>
      </c>
      <c r="D11" s="27" t="s">
        <v>82</v>
      </c>
      <c r="E11" s="28" t="s">
        <v>149</v>
      </c>
      <c r="F11" s="28" t="s">
        <v>150</v>
      </c>
      <c r="G11" s="28" t="s">
        <v>148</v>
      </c>
      <c r="H11" s="47">
        <v>17</v>
      </c>
      <c r="I11" s="46"/>
      <c r="J11" s="31">
        <v>0</v>
      </c>
      <c r="K11" s="31">
        <v>1</v>
      </c>
      <c r="L11" s="31">
        <v>0</v>
      </c>
      <c r="M11" s="31">
        <v>0</v>
      </c>
      <c r="N11" s="31">
        <v>11</v>
      </c>
      <c r="O11" s="31">
        <v>9</v>
      </c>
      <c r="P11" s="31">
        <v>0</v>
      </c>
      <c r="Q11" s="31">
        <v>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2">
        <f t="shared" si="0"/>
        <v>11</v>
      </c>
      <c r="AM11" s="32">
        <f t="shared" si="1"/>
        <v>10</v>
      </c>
      <c r="AN11" s="32">
        <f t="shared" si="2"/>
        <v>0</v>
      </c>
      <c r="AO11" s="32">
        <f t="shared" si="3"/>
        <v>2</v>
      </c>
      <c r="AP11" s="31">
        <v>9</v>
      </c>
      <c r="AQ11" s="31">
        <v>10</v>
      </c>
      <c r="AR11" s="31">
        <v>2</v>
      </c>
      <c r="AS11" s="31"/>
      <c r="AT11" s="32">
        <f t="shared" si="4"/>
        <v>23</v>
      </c>
      <c r="AU11" s="32">
        <f t="shared" si="5"/>
        <v>21</v>
      </c>
      <c r="AV11" s="33"/>
      <c r="AW11" s="34">
        <v>5</v>
      </c>
      <c r="AX11" s="34">
        <v>1</v>
      </c>
      <c r="AY11" s="34">
        <v>0</v>
      </c>
      <c r="AZ11" s="34">
        <v>0</v>
      </c>
      <c r="BA11" s="34">
        <v>11</v>
      </c>
      <c r="BB11" s="34">
        <v>10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2</v>
      </c>
      <c r="BJ11" s="34">
        <v>1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3"/>
      <c r="BR11" s="35">
        <f t="shared" si="6"/>
        <v>21</v>
      </c>
      <c r="BS11" s="36">
        <v>19</v>
      </c>
      <c r="BT11" s="35">
        <f t="shared" si="7"/>
        <v>21</v>
      </c>
      <c r="BU11" s="37">
        <v>20</v>
      </c>
      <c r="BV11" s="37">
        <v>0</v>
      </c>
      <c r="BW11" s="37">
        <v>0</v>
      </c>
      <c r="BX11" s="38">
        <f t="shared" si="8"/>
        <v>23</v>
      </c>
      <c r="BY11" s="38">
        <f t="shared" si="9"/>
        <v>21</v>
      </c>
      <c r="BZ11" s="39">
        <f t="shared" si="10"/>
        <v>1.3529411764705883</v>
      </c>
    </row>
    <row r="12" spans="1:78" ht="35.25" x14ac:dyDescent="0.3">
      <c r="A12" s="25" t="s">
        <v>186</v>
      </c>
      <c r="B12" s="26" t="s">
        <v>187</v>
      </c>
      <c r="C12" s="27" t="s">
        <v>81</v>
      </c>
      <c r="D12" s="27" t="s">
        <v>82</v>
      </c>
      <c r="E12" s="28" t="s">
        <v>92</v>
      </c>
      <c r="F12" s="28" t="s">
        <v>188</v>
      </c>
      <c r="G12" s="28" t="s">
        <v>105</v>
      </c>
      <c r="H12" s="47">
        <v>15</v>
      </c>
      <c r="I12" s="46"/>
      <c r="J12" s="31">
        <v>3</v>
      </c>
      <c r="K12" s="31">
        <v>6</v>
      </c>
      <c r="L12" s="31">
        <v>0</v>
      </c>
      <c r="M12" s="31">
        <v>0</v>
      </c>
      <c r="N12" s="31">
        <v>2</v>
      </c>
      <c r="O12" s="31">
        <v>1</v>
      </c>
      <c r="P12" s="31">
        <v>0</v>
      </c>
      <c r="Q12" s="31">
        <v>1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2">
        <f t="shared" si="0"/>
        <v>5</v>
      </c>
      <c r="AM12" s="32">
        <f t="shared" si="1"/>
        <v>7</v>
      </c>
      <c r="AN12" s="32">
        <f t="shared" si="2"/>
        <v>0</v>
      </c>
      <c r="AO12" s="32">
        <f t="shared" si="3"/>
        <v>1</v>
      </c>
      <c r="AP12" s="31">
        <v>5</v>
      </c>
      <c r="AQ12" s="31">
        <v>7</v>
      </c>
      <c r="AR12" s="31">
        <v>0</v>
      </c>
      <c r="AS12" s="31">
        <v>1</v>
      </c>
      <c r="AT12" s="32">
        <f t="shared" si="4"/>
        <v>13</v>
      </c>
      <c r="AU12" s="32">
        <f t="shared" si="5"/>
        <v>13</v>
      </c>
      <c r="AV12" s="33"/>
      <c r="AW12" s="34">
        <v>4</v>
      </c>
      <c r="AX12" s="34">
        <v>1</v>
      </c>
      <c r="AY12" s="34">
        <v>0</v>
      </c>
      <c r="AZ12" s="34">
        <v>0</v>
      </c>
      <c r="BA12" s="34">
        <v>5</v>
      </c>
      <c r="BB12" s="34">
        <v>5</v>
      </c>
      <c r="BC12" s="34">
        <v>0</v>
      </c>
      <c r="BD12" s="34">
        <v>1</v>
      </c>
      <c r="BE12" s="34">
        <v>0</v>
      </c>
      <c r="BF12" s="34">
        <v>0</v>
      </c>
      <c r="BG12" s="34">
        <v>0</v>
      </c>
      <c r="BH12" s="34">
        <v>0</v>
      </c>
      <c r="BI12" s="34">
        <v>3</v>
      </c>
      <c r="BJ12" s="34">
        <v>3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3"/>
      <c r="BR12" s="35">
        <f t="shared" si="6"/>
        <v>13</v>
      </c>
      <c r="BS12" s="36">
        <v>12</v>
      </c>
      <c r="BT12" s="35">
        <f t="shared" si="7"/>
        <v>13</v>
      </c>
      <c r="BU12" s="37">
        <v>11</v>
      </c>
      <c r="BV12" s="37">
        <v>0</v>
      </c>
      <c r="BW12" s="37">
        <v>0</v>
      </c>
      <c r="BX12" s="38">
        <f t="shared" si="8"/>
        <v>13</v>
      </c>
      <c r="BY12" s="38">
        <f t="shared" si="9"/>
        <v>13</v>
      </c>
      <c r="BZ12" s="39">
        <f t="shared" si="10"/>
        <v>0.8666666666666667</v>
      </c>
    </row>
    <row r="13" spans="1:78" ht="35.25" x14ac:dyDescent="0.3">
      <c r="A13" s="25" t="s">
        <v>186</v>
      </c>
      <c r="B13" s="26" t="s">
        <v>187</v>
      </c>
      <c r="C13" s="27" t="s">
        <v>81</v>
      </c>
      <c r="D13" s="27" t="s">
        <v>82</v>
      </c>
      <c r="E13" s="28" t="s">
        <v>189</v>
      </c>
      <c r="F13" s="28" t="s">
        <v>190</v>
      </c>
      <c r="G13" s="28" t="s">
        <v>191</v>
      </c>
      <c r="H13" s="47">
        <v>15</v>
      </c>
      <c r="I13" s="46"/>
      <c r="J13" s="31">
        <v>4</v>
      </c>
      <c r="K13" s="31">
        <v>6</v>
      </c>
      <c r="L13" s="31">
        <v>0</v>
      </c>
      <c r="M13" s="31">
        <v>1</v>
      </c>
      <c r="N13" s="31">
        <v>3</v>
      </c>
      <c r="O13" s="31">
        <v>6</v>
      </c>
      <c r="P13" s="31">
        <v>0</v>
      </c>
      <c r="Q13" s="31">
        <v>0</v>
      </c>
      <c r="R13" s="31">
        <v>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2">
        <f t="shared" si="0"/>
        <v>9</v>
      </c>
      <c r="AM13" s="32">
        <f t="shared" si="1"/>
        <v>12</v>
      </c>
      <c r="AN13" s="32">
        <f t="shared" si="2"/>
        <v>0</v>
      </c>
      <c r="AO13" s="32">
        <f t="shared" si="3"/>
        <v>1</v>
      </c>
      <c r="AP13" s="31">
        <v>8</v>
      </c>
      <c r="AQ13" s="31">
        <v>12</v>
      </c>
      <c r="AR13" s="31">
        <v>0</v>
      </c>
      <c r="AS13" s="31">
        <v>1</v>
      </c>
      <c r="AT13" s="32">
        <f t="shared" si="4"/>
        <v>22</v>
      </c>
      <c r="AU13" s="32">
        <f t="shared" si="5"/>
        <v>21</v>
      </c>
      <c r="AV13" s="33"/>
      <c r="AW13" s="34">
        <v>4</v>
      </c>
      <c r="AX13" s="34">
        <v>4</v>
      </c>
      <c r="AY13" s="34">
        <v>0</v>
      </c>
      <c r="AZ13" s="34">
        <v>0</v>
      </c>
      <c r="BA13" s="34">
        <v>7</v>
      </c>
      <c r="BB13" s="34">
        <v>10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5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3"/>
      <c r="BR13" s="35">
        <f t="shared" si="6"/>
        <v>21</v>
      </c>
      <c r="BS13" s="36">
        <v>20</v>
      </c>
      <c r="BT13" s="35">
        <f t="shared" si="7"/>
        <v>21</v>
      </c>
      <c r="BU13" s="37">
        <v>18</v>
      </c>
      <c r="BV13" s="37">
        <v>0</v>
      </c>
      <c r="BW13" s="37">
        <v>0</v>
      </c>
      <c r="BX13" s="38">
        <f t="shared" si="8"/>
        <v>22</v>
      </c>
      <c r="BY13" s="38">
        <f t="shared" si="9"/>
        <v>21</v>
      </c>
      <c r="BZ13" s="39">
        <f t="shared" si="10"/>
        <v>1.4666666666666666</v>
      </c>
    </row>
    <row r="14" spans="1:78" ht="35.25" x14ac:dyDescent="0.3">
      <c r="A14" s="25" t="s">
        <v>186</v>
      </c>
      <c r="B14" s="26" t="s">
        <v>187</v>
      </c>
      <c r="C14" s="27" t="s">
        <v>81</v>
      </c>
      <c r="D14" s="27" t="s">
        <v>82</v>
      </c>
      <c r="E14" s="28" t="s">
        <v>98</v>
      </c>
      <c r="F14" s="28" t="s">
        <v>192</v>
      </c>
      <c r="G14" s="28" t="s">
        <v>193</v>
      </c>
      <c r="H14" s="47">
        <v>15</v>
      </c>
      <c r="I14" s="46"/>
      <c r="J14" s="31">
        <v>13</v>
      </c>
      <c r="K14" s="31">
        <v>8</v>
      </c>
      <c r="L14" s="31">
        <v>0</v>
      </c>
      <c r="M14" s="31">
        <v>0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2">
        <f t="shared" si="0"/>
        <v>14</v>
      </c>
      <c r="AM14" s="32">
        <f t="shared" si="1"/>
        <v>8</v>
      </c>
      <c r="AN14" s="32">
        <f t="shared" si="2"/>
        <v>0</v>
      </c>
      <c r="AO14" s="32">
        <f t="shared" si="3"/>
        <v>0</v>
      </c>
      <c r="AP14" s="31">
        <v>14</v>
      </c>
      <c r="AQ14" s="31">
        <v>8</v>
      </c>
      <c r="AR14" s="31">
        <v>0</v>
      </c>
      <c r="AS14" s="31">
        <v>0</v>
      </c>
      <c r="AT14" s="32">
        <f t="shared" si="4"/>
        <v>22</v>
      </c>
      <c r="AU14" s="32">
        <f t="shared" si="5"/>
        <v>22</v>
      </c>
      <c r="AV14" s="33"/>
      <c r="AW14" s="34">
        <v>3</v>
      </c>
      <c r="AX14" s="34">
        <v>3</v>
      </c>
      <c r="AY14" s="34">
        <v>0</v>
      </c>
      <c r="AZ14" s="34">
        <v>0</v>
      </c>
      <c r="BA14" s="34">
        <v>10</v>
      </c>
      <c r="BB14" s="34">
        <v>6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1</v>
      </c>
      <c r="BJ14" s="34">
        <v>2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3"/>
      <c r="BR14" s="35">
        <f t="shared" si="6"/>
        <v>22</v>
      </c>
      <c r="BS14" s="36">
        <v>22</v>
      </c>
      <c r="BT14" s="35">
        <f t="shared" si="7"/>
        <v>22</v>
      </c>
      <c r="BU14" s="37">
        <v>22</v>
      </c>
      <c r="BV14" s="37">
        <v>0</v>
      </c>
      <c r="BW14" s="37">
        <v>0</v>
      </c>
      <c r="BX14" s="38">
        <f t="shared" si="8"/>
        <v>22</v>
      </c>
      <c r="BY14" s="38">
        <f t="shared" si="9"/>
        <v>22</v>
      </c>
      <c r="BZ14" s="39">
        <f t="shared" si="10"/>
        <v>1.4666666666666666</v>
      </c>
    </row>
    <row r="15" spans="1:78" ht="35.25" x14ac:dyDescent="0.3">
      <c r="A15" s="25" t="s">
        <v>201</v>
      </c>
      <c r="B15" s="26" t="s">
        <v>202</v>
      </c>
      <c r="C15" s="27" t="s">
        <v>81</v>
      </c>
      <c r="D15" s="27" t="s">
        <v>82</v>
      </c>
      <c r="E15" s="28" t="s">
        <v>189</v>
      </c>
      <c r="F15" s="28" t="s">
        <v>203</v>
      </c>
      <c r="G15" s="28" t="s">
        <v>204</v>
      </c>
      <c r="H15" s="47">
        <v>17</v>
      </c>
      <c r="I15" s="46"/>
      <c r="J15" s="31">
        <v>18</v>
      </c>
      <c r="K15" s="31">
        <v>4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2">
        <f t="shared" si="0"/>
        <v>18</v>
      </c>
      <c r="AM15" s="32">
        <f t="shared" si="1"/>
        <v>4</v>
      </c>
      <c r="AN15" s="32">
        <f t="shared" si="2"/>
        <v>0</v>
      </c>
      <c r="AO15" s="32">
        <f t="shared" si="3"/>
        <v>0</v>
      </c>
      <c r="AP15" s="31">
        <v>18</v>
      </c>
      <c r="AQ15" s="31">
        <v>4</v>
      </c>
      <c r="AR15" s="31">
        <v>0</v>
      </c>
      <c r="AS15" s="31">
        <v>0</v>
      </c>
      <c r="AT15" s="32">
        <f t="shared" si="4"/>
        <v>22</v>
      </c>
      <c r="AU15" s="32">
        <f t="shared" si="5"/>
        <v>22</v>
      </c>
      <c r="AV15" s="33"/>
      <c r="AW15" s="34">
        <v>9</v>
      </c>
      <c r="AX15" s="34">
        <v>0</v>
      </c>
      <c r="AY15" s="34">
        <v>0</v>
      </c>
      <c r="AZ15" s="34">
        <v>0</v>
      </c>
      <c r="BA15" s="34">
        <v>15</v>
      </c>
      <c r="BB15" s="34">
        <v>1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2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3"/>
      <c r="BR15" s="35">
        <f t="shared" si="6"/>
        <v>22</v>
      </c>
      <c r="BS15" s="36">
        <v>20</v>
      </c>
      <c r="BT15" s="35">
        <f t="shared" si="7"/>
        <v>22</v>
      </c>
      <c r="BU15" s="37">
        <v>22</v>
      </c>
      <c r="BV15" s="37">
        <v>0</v>
      </c>
      <c r="BW15" s="37">
        <v>0</v>
      </c>
      <c r="BX15" s="38">
        <f t="shared" si="8"/>
        <v>22</v>
      </c>
      <c r="BY15" s="38">
        <f t="shared" si="9"/>
        <v>22</v>
      </c>
      <c r="BZ15" s="39">
        <f t="shared" si="10"/>
        <v>1.2941176470588236</v>
      </c>
    </row>
    <row r="16" spans="1:78" ht="35.25" x14ac:dyDescent="0.3">
      <c r="A16" s="25" t="s">
        <v>201</v>
      </c>
      <c r="B16" s="26" t="s">
        <v>202</v>
      </c>
      <c r="C16" s="27" t="s">
        <v>81</v>
      </c>
      <c r="D16" s="27" t="s">
        <v>82</v>
      </c>
      <c r="E16" s="28" t="s">
        <v>136</v>
      </c>
      <c r="F16" s="28" t="s">
        <v>205</v>
      </c>
      <c r="G16" s="28" t="s">
        <v>206</v>
      </c>
      <c r="H16" s="47">
        <v>17</v>
      </c>
      <c r="I16" s="46"/>
      <c r="J16" s="31">
        <v>0</v>
      </c>
      <c r="K16" s="31">
        <v>0</v>
      </c>
      <c r="L16" s="31">
        <v>0</v>
      </c>
      <c r="M16" s="31">
        <v>0</v>
      </c>
      <c r="N16" s="31">
        <v>8</v>
      </c>
      <c r="O16" s="31">
        <v>0</v>
      </c>
      <c r="P16" s="31">
        <v>0</v>
      </c>
      <c r="Q16" s="31">
        <v>0</v>
      </c>
      <c r="R16" s="31">
        <v>2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2">
        <f t="shared" si="0"/>
        <v>10</v>
      </c>
      <c r="AM16" s="32">
        <f t="shared" si="1"/>
        <v>0</v>
      </c>
      <c r="AN16" s="32">
        <f t="shared" si="2"/>
        <v>0</v>
      </c>
      <c r="AO16" s="32">
        <f t="shared" si="3"/>
        <v>0</v>
      </c>
      <c r="AP16" s="31">
        <v>10</v>
      </c>
      <c r="AQ16" s="31">
        <v>0</v>
      </c>
      <c r="AR16" s="31">
        <v>0</v>
      </c>
      <c r="AS16" s="31">
        <v>0</v>
      </c>
      <c r="AT16" s="32">
        <f t="shared" si="4"/>
        <v>10</v>
      </c>
      <c r="AU16" s="32">
        <f t="shared" si="5"/>
        <v>10</v>
      </c>
      <c r="AV16" s="33"/>
      <c r="AW16" s="34">
        <v>3</v>
      </c>
      <c r="AX16" s="34">
        <v>0</v>
      </c>
      <c r="AY16" s="34">
        <v>0</v>
      </c>
      <c r="AZ16" s="34">
        <v>0</v>
      </c>
      <c r="BA16" s="34">
        <v>10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4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3"/>
      <c r="BR16" s="35">
        <f t="shared" si="6"/>
        <v>10</v>
      </c>
      <c r="BS16" s="36">
        <v>10</v>
      </c>
      <c r="BT16" s="35">
        <f t="shared" si="7"/>
        <v>10</v>
      </c>
      <c r="BU16" s="37">
        <v>10</v>
      </c>
      <c r="BV16" s="37">
        <v>0</v>
      </c>
      <c r="BW16" s="37">
        <v>0</v>
      </c>
      <c r="BX16" s="38">
        <f t="shared" si="8"/>
        <v>10</v>
      </c>
      <c r="BY16" s="38">
        <f t="shared" si="9"/>
        <v>10</v>
      </c>
      <c r="BZ16" s="39">
        <f t="shared" si="10"/>
        <v>0.58823529411764708</v>
      </c>
    </row>
    <row r="17" spans="1:78" ht="35.25" x14ac:dyDescent="0.3">
      <c r="A17" s="25" t="s">
        <v>201</v>
      </c>
      <c r="B17" s="26" t="s">
        <v>202</v>
      </c>
      <c r="C17" s="27" t="s">
        <v>81</v>
      </c>
      <c r="D17" s="27" t="s">
        <v>82</v>
      </c>
      <c r="E17" s="28" t="s">
        <v>98</v>
      </c>
      <c r="F17" s="28" t="s">
        <v>207</v>
      </c>
      <c r="G17" s="28" t="s">
        <v>206</v>
      </c>
      <c r="H17" s="47">
        <v>15</v>
      </c>
      <c r="I17" s="46"/>
      <c r="J17" s="31">
        <v>16</v>
      </c>
      <c r="K17" s="31">
        <v>3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2">
        <f t="shared" si="0"/>
        <v>16</v>
      </c>
      <c r="AM17" s="32">
        <f t="shared" si="1"/>
        <v>3</v>
      </c>
      <c r="AN17" s="32">
        <f t="shared" si="2"/>
        <v>0</v>
      </c>
      <c r="AO17" s="32">
        <f t="shared" si="3"/>
        <v>0</v>
      </c>
      <c r="AP17" s="31">
        <v>15</v>
      </c>
      <c r="AQ17" s="31">
        <v>3</v>
      </c>
      <c r="AR17" s="31">
        <v>0</v>
      </c>
      <c r="AS17" s="31">
        <v>0</v>
      </c>
      <c r="AT17" s="32">
        <f t="shared" si="4"/>
        <v>19</v>
      </c>
      <c r="AU17" s="32">
        <f t="shared" si="5"/>
        <v>18</v>
      </c>
      <c r="AV17" s="33"/>
      <c r="AW17" s="34">
        <v>4</v>
      </c>
      <c r="AX17" s="34">
        <v>0</v>
      </c>
      <c r="AY17" s="34">
        <v>0</v>
      </c>
      <c r="AZ17" s="34">
        <v>0</v>
      </c>
      <c r="BA17" s="34">
        <v>14</v>
      </c>
      <c r="BB17" s="34">
        <v>3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1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3"/>
      <c r="BR17" s="35">
        <f t="shared" si="6"/>
        <v>18</v>
      </c>
      <c r="BS17" s="36">
        <v>17</v>
      </c>
      <c r="BT17" s="35">
        <f t="shared" si="7"/>
        <v>18</v>
      </c>
      <c r="BU17" s="37">
        <v>17</v>
      </c>
      <c r="BV17" s="37">
        <v>0</v>
      </c>
      <c r="BW17" s="37">
        <v>0</v>
      </c>
      <c r="BX17" s="38">
        <f t="shared" si="8"/>
        <v>19</v>
      </c>
      <c r="BY17" s="38">
        <f t="shared" si="9"/>
        <v>18</v>
      </c>
      <c r="BZ17" s="39">
        <f t="shared" si="10"/>
        <v>1.2666666666666666</v>
      </c>
    </row>
    <row r="18" spans="1:78" ht="35.25" x14ac:dyDescent="0.3">
      <c r="A18" s="25" t="s">
        <v>219</v>
      </c>
      <c r="B18" s="26" t="s">
        <v>220</v>
      </c>
      <c r="C18" s="27" t="s">
        <v>81</v>
      </c>
      <c r="D18" s="27" t="s">
        <v>82</v>
      </c>
      <c r="E18" s="28" t="s">
        <v>136</v>
      </c>
      <c r="F18" s="28" t="s">
        <v>221</v>
      </c>
      <c r="G18" s="28" t="s">
        <v>167</v>
      </c>
      <c r="H18" s="47">
        <v>15</v>
      </c>
      <c r="I18" s="46"/>
      <c r="J18" s="31">
        <v>0</v>
      </c>
      <c r="K18" s="31">
        <v>12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1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2">
        <f t="shared" si="0"/>
        <v>1</v>
      </c>
      <c r="AM18" s="32">
        <f t="shared" si="1"/>
        <v>12</v>
      </c>
      <c r="AN18" s="32">
        <f t="shared" si="2"/>
        <v>0</v>
      </c>
      <c r="AO18" s="32">
        <f t="shared" si="3"/>
        <v>0</v>
      </c>
      <c r="AP18" s="31">
        <v>1</v>
      </c>
      <c r="AQ18" s="31">
        <v>12</v>
      </c>
      <c r="AR18" s="31">
        <v>0</v>
      </c>
      <c r="AS18" s="31">
        <v>0</v>
      </c>
      <c r="AT18" s="32">
        <f t="shared" si="4"/>
        <v>13</v>
      </c>
      <c r="AU18" s="32">
        <f t="shared" si="5"/>
        <v>13</v>
      </c>
      <c r="AV18" s="33"/>
      <c r="AW18" s="34">
        <v>0</v>
      </c>
      <c r="AX18" s="34">
        <v>3</v>
      </c>
      <c r="AY18" s="34">
        <v>0</v>
      </c>
      <c r="AZ18" s="34">
        <v>0</v>
      </c>
      <c r="BA18" s="34">
        <v>1</v>
      </c>
      <c r="BB18" s="34">
        <v>12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3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3"/>
      <c r="BR18" s="35">
        <f t="shared" si="6"/>
        <v>13</v>
      </c>
      <c r="BS18" s="36">
        <v>13</v>
      </c>
      <c r="BT18" s="35">
        <f t="shared" si="7"/>
        <v>13</v>
      </c>
      <c r="BU18" s="37">
        <v>13</v>
      </c>
      <c r="BV18" s="37">
        <v>0</v>
      </c>
      <c r="BW18" s="37">
        <v>0</v>
      </c>
      <c r="BX18" s="38">
        <f t="shared" si="8"/>
        <v>13</v>
      </c>
      <c r="BY18" s="38">
        <f t="shared" si="9"/>
        <v>13</v>
      </c>
      <c r="BZ18" s="39">
        <f t="shared" si="10"/>
        <v>0.8666666666666667</v>
      </c>
    </row>
    <row r="19" spans="1:78" ht="35.25" x14ac:dyDescent="0.3">
      <c r="A19" s="25" t="s">
        <v>219</v>
      </c>
      <c r="B19" s="26" t="s">
        <v>220</v>
      </c>
      <c r="C19" s="27" t="s">
        <v>81</v>
      </c>
      <c r="D19" s="27" t="s">
        <v>82</v>
      </c>
      <c r="E19" s="28" t="s">
        <v>136</v>
      </c>
      <c r="F19" s="28" t="s">
        <v>289</v>
      </c>
      <c r="G19" s="28" t="s">
        <v>167</v>
      </c>
      <c r="H19" s="47">
        <v>15</v>
      </c>
      <c r="I19" s="46"/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6</v>
      </c>
      <c r="P19" s="31">
        <v>0</v>
      </c>
      <c r="Q19" s="31">
        <v>0</v>
      </c>
      <c r="R19" s="31">
        <v>0</v>
      </c>
      <c r="S19" s="31">
        <v>2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2">
        <f t="shared" si="0"/>
        <v>0</v>
      </c>
      <c r="AM19" s="32">
        <f t="shared" si="1"/>
        <v>8</v>
      </c>
      <c r="AN19" s="32">
        <f t="shared" si="2"/>
        <v>0</v>
      </c>
      <c r="AO19" s="32">
        <f t="shared" si="3"/>
        <v>0</v>
      </c>
      <c r="AP19" s="31">
        <v>0</v>
      </c>
      <c r="AQ19" s="31">
        <v>8</v>
      </c>
      <c r="AR19" s="31">
        <v>0</v>
      </c>
      <c r="AS19" s="31">
        <v>0</v>
      </c>
      <c r="AT19" s="32">
        <f t="shared" si="4"/>
        <v>8</v>
      </c>
      <c r="AU19" s="32">
        <f t="shared" si="5"/>
        <v>8</v>
      </c>
      <c r="AV19" s="33"/>
      <c r="AW19" s="34">
        <v>0</v>
      </c>
      <c r="AX19" s="34">
        <v>2</v>
      </c>
      <c r="AY19" s="34">
        <v>0</v>
      </c>
      <c r="AZ19" s="34">
        <v>0</v>
      </c>
      <c r="BA19" s="34">
        <v>0</v>
      </c>
      <c r="BB19" s="34">
        <v>6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2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3"/>
      <c r="BR19" s="35">
        <f t="shared" si="6"/>
        <v>8</v>
      </c>
      <c r="BS19" s="36">
        <v>8</v>
      </c>
      <c r="BT19" s="35">
        <f t="shared" si="7"/>
        <v>8</v>
      </c>
      <c r="BU19" s="37">
        <v>8</v>
      </c>
      <c r="BV19" s="37">
        <v>0</v>
      </c>
      <c r="BW19" s="37">
        <v>0</v>
      </c>
      <c r="BX19" s="38">
        <f t="shared" si="8"/>
        <v>8</v>
      </c>
      <c r="BY19" s="38">
        <f t="shared" si="9"/>
        <v>8</v>
      </c>
      <c r="BZ19" s="39">
        <f t="shared" si="10"/>
        <v>0.53333333333333333</v>
      </c>
    </row>
    <row r="20" spans="1:78" ht="35.25" x14ac:dyDescent="0.3">
      <c r="A20" s="61" t="s">
        <v>227</v>
      </c>
      <c r="B20" s="63" t="s">
        <v>228</v>
      </c>
      <c r="C20" s="27" t="s">
        <v>81</v>
      </c>
      <c r="D20" s="27" t="s">
        <v>82</v>
      </c>
      <c r="E20" s="28" t="s">
        <v>83</v>
      </c>
      <c r="F20" s="28" t="s">
        <v>229</v>
      </c>
      <c r="G20" s="63" t="s">
        <v>102</v>
      </c>
      <c r="H20" s="62">
        <v>15</v>
      </c>
      <c r="I20" s="46"/>
      <c r="J20" s="31" t="s">
        <v>226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2" t="e">
        <f t="shared" si="0"/>
        <v>#VALUE!</v>
      </c>
      <c r="AM20" s="32">
        <f t="shared" si="1"/>
        <v>0</v>
      </c>
      <c r="AN20" s="32">
        <f t="shared" si="2"/>
        <v>0</v>
      </c>
      <c r="AO20" s="32">
        <f t="shared" si="3"/>
        <v>0</v>
      </c>
      <c r="AP20" s="31"/>
      <c r="AQ20" s="31"/>
      <c r="AR20" s="31"/>
      <c r="AS20" s="31"/>
      <c r="AT20" s="32" t="e">
        <f t="shared" si="4"/>
        <v>#VALUE!</v>
      </c>
      <c r="AU20" s="32">
        <f t="shared" si="5"/>
        <v>0</v>
      </c>
      <c r="AV20" s="3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33"/>
      <c r="BR20" s="35">
        <f t="shared" si="6"/>
        <v>0</v>
      </c>
      <c r="BS20" s="37"/>
      <c r="BT20" s="35">
        <f t="shared" si="7"/>
        <v>0</v>
      </c>
      <c r="BU20" s="37"/>
      <c r="BV20" s="37"/>
      <c r="BW20" s="37"/>
      <c r="BX20" s="38">
        <v>13</v>
      </c>
      <c r="BY20" s="38">
        <v>10</v>
      </c>
      <c r="BZ20" s="39">
        <f>SUM(BX20/H20)</f>
        <v>0.8666666666666667</v>
      </c>
    </row>
    <row r="21" spans="1:78" ht="46.5" x14ac:dyDescent="0.3">
      <c r="A21" s="61" t="s">
        <v>232</v>
      </c>
      <c r="B21" s="63" t="s">
        <v>233</v>
      </c>
      <c r="C21" s="27" t="s">
        <v>81</v>
      </c>
      <c r="D21" s="27" t="s">
        <v>82</v>
      </c>
      <c r="E21" s="28" t="s">
        <v>234</v>
      </c>
      <c r="F21" s="27" t="s">
        <v>235</v>
      </c>
      <c r="G21" s="63" t="s">
        <v>236</v>
      </c>
      <c r="H21" s="62">
        <v>15</v>
      </c>
      <c r="I21" s="46"/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6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2">
        <f t="shared" si="0"/>
        <v>0</v>
      </c>
      <c r="AM21" s="32">
        <f t="shared" si="1"/>
        <v>6</v>
      </c>
      <c r="AN21" s="32">
        <f t="shared" si="2"/>
        <v>0</v>
      </c>
      <c r="AO21" s="32">
        <f t="shared" si="3"/>
        <v>0</v>
      </c>
      <c r="AP21" s="31">
        <v>0</v>
      </c>
      <c r="AQ21" s="31">
        <v>4</v>
      </c>
      <c r="AR21" s="31">
        <v>0</v>
      </c>
      <c r="AS21" s="31">
        <v>0</v>
      </c>
      <c r="AT21" s="32">
        <f t="shared" si="4"/>
        <v>6</v>
      </c>
      <c r="AU21" s="32">
        <f t="shared" si="5"/>
        <v>4</v>
      </c>
      <c r="AV21" s="33"/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4</v>
      </c>
      <c r="BC21" s="34">
        <v>0</v>
      </c>
      <c r="BD21" s="34">
        <v>0</v>
      </c>
      <c r="BE21" s="34">
        <v>0</v>
      </c>
      <c r="BF21" s="34">
        <v>4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3"/>
      <c r="BR21" s="35">
        <f t="shared" si="6"/>
        <v>4</v>
      </c>
      <c r="BS21" s="36">
        <v>4</v>
      </c>
      <c r="BT21" s="35">
        <f t="shared" si="7"/>
        <v>4</v>
      </c>
      <c r="BU21" s="37">
        <v>4</v>
      </c>
      <c r="BV21" s="36">
        <v>6</v>
      </c>
      <c r="BW21" s="36">
        <v>5</v>
      </c>
      <c r="BX21" s="38">
        <f t="shared" si="8"/>
        <v>6</v>
      </c>
      <c r="BY21" s="38">
        <f t="shared" si="9"/>
        <v>4</v>
      </c>
      <c r="BZ21" s="39">
        <f t="shared" si="10"/>
        <v>0.4</v>
      </c>
    </row>
    <row r="22" spans="1:78" ht="35.25" x14ac:dyDescent="0.3">
      <c r="A22" s="61" t="s">
        <v>232</v>
      </c>
      <c r="B22" s="63" t="s">
        <v>233</v>
      </c>
      <c r="C22" s="27" t="s">
        <v>81</v>
      </c>
      <c r="D22" s="27" t="s">
        <v>82</v>
      </c>
      <c r="E22" s="28" t="s">
        <v>234</v>
      </c>
      <c r="F22" s="28" t="s">
        <v>229</v>
      </c>
      <c r="G22" s="63" t="s">
        <v>102</v>
      </c>
      <c r="H22" s="62">
        <v>5</v>
      </c>
      <c r="I22" s="46"/>
      <c r="J22" s="31" t="s">
        <v>237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2" t="e">
        <f t="shared" si="0"/>
        <v>#VALUE!</v>
      </c>
      <c r="AM22" s="32">
        <f t="shared" si="1"/>
        <v>0</v>
      </c>
      <c r="AN22" s="32">
        <f t="shared" si="2"/>
        <v>0</v>
      </c>
      <c r="AO22" s="32">
        <f t="shared" si="3"/>
        <v>0</v>
      </c>
      <c r="AP22" s="31"/>
      <c r="AQ22" s="31"/>
      <c r="AR22" s="31"/>
      <c r="AS22" s="31"/>
      <c r="AT22" s="32" t="e">
        <f t="shared" si="4"/>
        <v>#VALUE!</v>
      </c>
      <c r="AU22" s="32">
        <f t="shared" si="5"/>
        <v>0</v>
      </c>
      <c r="AV22" s="33"/>
      <c r="AW22" s="11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3"/>
      <c r="BR22" s="64">
        <f t="shared" si="6"/>
        <v>0</v>
      </c>
      <c r="BS22" s="65"/>
      <c r="BT22" s="64">
        <f t="shared" si="7"/>
        <v>0</v>
      </c>
      <c r="BU22" s="65"/>
      <c r="BV22" s="65"/>
      <c r="BW22" s="65"/>
      <c r="BX22" s="38">
        <v>0</v>
      </c>
      <c r="BY22" s="38">
        <f t="shared" si="9"/>
        <v>0</v>
      </c>
      <c r="BZ22" s="39">
        <v>0</v>
      </c>
    </row>
    <row r="23" spans="1:78" ht="46.5" x14ac:dyDescent="0.3">
      <c r="A23" s="61" t="s">
        <v>240</v>
      </c>
      <c r="B23" s="63" t="s">
        <v>241</v>
      </c>
      <c r="C23" s="27" t="s">
        <v>81</v>
      </c>
      <c r="D23" s="27" t="s">
        <v>82</v>
      </c>
      <c r="E23" s="28" t="s">
        <v>234</v>
      </c>
      <c r="F23" s="27" t="s">
        <v>235</v>
      </c>
      <c r="G23" s="63" t="s">
        <v>242</v>
      </c>
      <c r="H23" s="62">
        <v>3</v>
      </c>
      <c r="I23" s="46"/>
      <c r="J23" s="31" t="s">
        <v>243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2" t="e">
        <f t="shared" si="0"/>
        <v>#VALUE!</v>
      </c>
      <c r="AM23" s="32">
        <f t="shared" si="1"/>
        <v>0</v>
      </c>
      <c r="AN23" s="32">
        <f t="shared" si="2"/>
        <v>0</v>
      </c>
      <c r="AO23" s="32">
        <f t="shared" si="3"/>
        <v>0</v>
      </c>
      <c r="AP23" s="31">
        <v>0</v>
      </c>
      <c r="AQ23" s="31">
        <v>0</v>
      </c>
      <c r="AR23" s="31">
        <v>0</v>
      </c>
      <c r="AS23" s="31">
        <v>0</v>
      </c>
      <c r="AT23" s="32" t="e">
        <f t="shared" si="4"/>
        <v>#VALUE!</v>
      </c>
      <c r="AU23" s="32">
        <f t="shared" si="5"/>
        <v>0</v>
      </c>
      <c r="AV23" s="33"/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3">
        <v>0</v>
      </c>
      <c r="BR23" s="64">
        <f t="shared" si="6"/>
        <v>0</v>
      </c>
      <c r="BS23" s="65">
        <v>0</v>
      </c>
      <c r="BT23" s="64">
        <f t="shared" si="7"/>
        <v>0</v>
      </c>
      <c r="BU23" s="65">
        <v>0</v>
      </c>
      <c r="BV23" s="65">
        <v>0</v>
      </c>
      <c r="BW23" s="65">
        <v>0</v>
      </c>
      <c r="BX23" s="38">
        <v>0</v>
      </c>
      <c r="BY23" s="38">
        <f t="shared" si="9"/>
        <v>0</v>
      </c>
      <c r="BZ23" s="39">
        <v>0</v>
      </c>
    </row>
    <row r="24" spans="1:78" ht="46.5" x14ac:dyDescent="0.3">
      <c r="A24" s="61" t="s">
        <v>249</v>
      </c>
      <c r="B24" s="63" t="s">
        <v>250</v>
      </c>
      <c r="C24" s="27" t="s">
        <v>81</v>
      </c>
      <c r="D24" s="27" t="s">
        <v>82</v>
      </c>
      <c r="E24" s="28" t="s">
        <v>234</v>
      </c>
      <c r="F24" s="28" t="s">
        <v>251</v>
      </c>
      <c r="G24" s="63" t="s">
        <v>252</v>
      </c>
      <c r="H24" s="62">
        <v>13</v>
      </c>
      <c r="I24" s="46"/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1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2">
        <f t="shared" si="0"/>
        <v>1</v>
      </c>
      <c r="AM24" s="32">
        <f t="shared" si="1"/>
        <v>0</v>
      </c>
      <c r="AN24" s="32">
        <f t="shared" si="2"/>
        <v>0</v>
      </c>
      <c r="AO24" s="32">
        <f t="shared" si="3"/>
        <v>0</v>
      </c>
      <c r="AP24" s="31">
        <v>0</v>
      </c>
      <c r="AQ24" s="31">
        <v>0</v>
      </c>
      <c r="AR24" s="31">
        <v>0</v>
      </c>
      <c r="AS24" s="31">
        <v>0</v>
      </c>
      <c r="AT24" s="32">
        <f t="shared" si="4"/>
        <v>1</v>
      </c>
      <c r="AU24" s="32">
        <f t="shared" si="5"/>
        <v>0</v>
      </c>
      <c r="AV24" s="33"/>
      <c r="AW24" s="52">
        <v>0</v>
      </c>
      <c r="AX24" s="52">
        <v>0</v>
      </c>
      <c r="AY24" s="52">
        <v>0</v>
      </c>
      <c r="AZ24" s="52">
        <v>0</v>
      </c>
      <c r="BA24" s="52">
        <v>1</v>
      </c>
      <c r="BB24" s="52">
        <v>0</v>
      </c>
      <c r="BC24" s="52">
        <v>0</v>
      </c>
      <c r="BD24" s="52">
        <v>0</v>
      </c>
      <c r="BE24" s="52">
        <v>1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33"/>
      <c r="BR24" s="64">
        <f t="shared" si="6"/>
        <v>0</v>
      </c>
      <c r="BS24" s="66">
        <v>0</v>
      </c>
      <c r="BT24" s="64">
        <f t="shared" si="7"/>
        <v>0</v>
      </c>
      <c r="BU24" s="65">
        <v>0</v>
      </c>
      <c r="BV24" s="66">
        <v>0</v>
      </c>
      <c r="BW24" s="66">
        <v>0</v>
      </c>
      <c r="BX24" s="38">
        <f t="shared" si="8"/>
        <v>1</v>
      </c>
      <c r="BY24" s="38">
        <f t="shared" si="9"/>
        <v>0</v>
      </c>
      <c r="BZ24" s="39">
        <f t="shared" si="10"/>
        <v>7.6923076923076927E-2</v>
      </c>
    </row>
    <row r="25" spans="1:78" ht="46.5" x14ac:dyDescent="0.3">
      <c r="A25" s="61" t="s">
        <v>253</v>
      </c>
      <c r="B25" s="63" t="s">
        <v>254</v>
      </c>
      <c r="C25" s="27" t="s">
        <v>81</v>
      </c>
      <c r="D25" s="27" t="s">
        <v>82</v>
      </c>
      <c r="E25" s="28" t="s">
        <v>234</v>
      </c>
      <c r="F25" s="28" t="s">
        <v>251</v>
      </c>
      <c r="G25" s="63" t="s">
        <v>255</v>
      </c>
      <c r="H25" s="62">
        <v>7</v>
      </c>
      <c r="I25" s="46"/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2</v>
      </c>
      <c r="S25" s="31">
        <v>0</v>
      </c>
      <c r="T25" s="31">
        <v>0</v>
      </c>
      <c r="U25" s="31">
        <v>0</v>
      </c>
      <c r="V25" s="31">
        <v>0</v>
      </c>
      <c r="W25" s="31">
        <v>1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2">
        <f t="shared" si="0"/>
        <v>2</v>
      </c>
      <c r="AM25" s="32">
        <f t="shared" si="1"/>
        <v>1</v>
      </c>
      <c r="AN25" s="32">
        <f t="shared" si="2"/>
        <v>0</v>
      </c>
      <c r="AO25" s="32">
        <f t="shared" si="3"/>
        <v>0</v>
      </c>
      <c r="AP25" s="31">
        <v>2</v>
      </c>
      <c r="AQ25" s="31">
        <v>1</v>
      </c>
      <c r="AR25" s="31">
        <v>0</v>
      </c>
      <c r="AS25" s="31">
        <v>0</v>
      </c>
      <c r="AT25" s="32">
        <f t="shared" si="4"/>
        <v>3</v>
      </c>
      <c r="AU25" s="32">
        <f t="shared" si="5"/>
        <v>3</v>
      </c>
      <c r="AV25" s="33"/>
      <c r="AW25" s="52">
        <v>0</v>
      </c>
      <c r="AX25" s="52">
        <v>0</v>
      </c>
      <c r="AY25" s="52">
        <v>0</v>
      </c>
      <c r="AZ25" s="52">
        <v>0</v>
      </c>
      <c r="BA25" s="52">
        <v>2</v>
      </c>
      <c r="BB25" s="52">
        <v>1</v>
      </c>
      <c r="BC25" s="52">
        <v>0</v>
      </c>
      <c r="BD25" s="52">
        <v>0</v>
      </c>
      <c r="BE25" s="52">
        <v>2</v>
      </c>
      <c r="BF25" s="52">
        <v>1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0</v>
      </c>
      <c r="BN25" s="52">
        <v>0</v>
      </c>
      <c r="BO25" s="52">
        <v>0</v>
      </c>
      <c r="BP25" s="52">
        <v>0</v>
      </c>
      <c r="BQ25" s="33"/>
      <c r="BR25" s="64">
        <f t="shared" si="6"/>
        <v>3</v>
      </c>
      <c r="BS25" s="66">
        <v>3</v>
      </c>
      <c r="BT25" s="64">
        <f t="shared" si="7"/>
        <v>3</v>
      </c>
      <c r="BU25" s="65">
        <v>3</v>
      </c>
      <c r="BV25" s="66">
        <v>6</v>
      </c>
      <c r="BW25" s="66">
        <v>5</v>
      </c>
      <c r="BX25" s="38">
        <f t="shared" si="8"/>
        <v>3</v>
      </c>
      <c r="BY25" s="38">
        <f t="shared" si="9"/>
        <v>3</v>
      </c>
      <c r="BZ25" s="39">
        <f t="shared" si="10"/>
        <v>0.42857142857142855</v>
      </c>
    </row>
    <row r="26" spans="1:78" ht="18.75" x14ac:dyDescent="0.3">
      <c r="A26" s="137"/>
      <c r="B26" s="121"/>
      <c r="C26" s="135"/>
      <c r="D26" s="135"/>
      <c r="E26" s="136"/>
      <c r="F26" s="136"/>
      <c r="G26" s="121" t="s">
        <v>457</v>
      </c>
      <c r="H26" s="131">
        <f>SUM(H2:H25)</f>
        <v>353</v>
      </c>
      <c r="I26" s="131">
        <f t="shared" ref="I26:BT26" si="11">SUM(I2:I25)</f>
        <v>0</v>
      </c>
      <c r="J26" s="131">
        <f t="shared" si="11"/>
        <v>75</v>
      </c>
      <c r="K26" s="131">
        <f t="shared" si="11"/>
        <v>67</v>
      </c>
      <c r="L26" s="131">
        <f t="shared" si="11"/>
        <v>0</v>
      </c>
      <c r="M26" s="131">
        <f t="shared" si="11"/>
        <v>2</v>
      </c>
      <c r="N26" s="131">
        <f t="shared" si="11"/>
        <v>67</v>
      </c>
      <c r="O26" s="131">
        <f t="shared" si="11"/>
        <v>44</v>
      </c>
      <c r="P26" s="131">
        <f t="shared" si="11"/>
        <v>0</v>
      </c>
      <c r="Q26" s="131">
        <f t="shared" si="11"/>
        <v>5</v>
      </c>
      <c r="R26" s="131">
        <f t="shared" si="11"/>
        <v>11</v>
      </c>
      <c r="S26" s="131">
        <f t="shared" si="11"/>
        <v>9</v>
      </c>
      <c r="T26" s="131">
        <f t="shared" si="11"/>
        <v>0</v>
      </c>
      <c r="U26" s="131">
        <f t="shared" si="11"/>
        <v>0</v>
      </c>
      <c r="V26" s="131">
        <f t="shared" si="11"/>
        <v>0</v>
      </c>
      <c r="W26" s="131">
        <f t="shared" si="11"/>
        <v>2</v>
      </c>
      <c r="X26" s="131">
        <f t="shared" si="11"/>
        <v>0</v>
      </c>
      <c r="Y26" s="131">
        <f t="shared" si="11"/>
        <v>0</v>
      </c>
      <c r="Z26" s="131">
        <f t="shared" si="11"/>
        <v>0</v>
      </c>
      <c r="AA26" s="131">
        <f t="shared" si="11"/>
        <v>0</v>
      </c>
      <c r="AB26" s="131">
        <f t="shared" si="11"/>
        <v>0</v>
      </c>
      <c r="AC26" s="131">
        <f t="shared" si="11"/>
        <v>0</v>
      </c>
      <c r="AD26" s="131">
        <f t="shared" si="11"/>
        <v>2</v>
      </c>
      <c r="AE26" s="131">
        <f t="shared" si="11"/>
        <v>6</v>
      </c>
      <c r="AF26" s="131">
        <f t="shared" si="11"/>
        <v>0</v>
      </c>
      <c r="AG26" s="131">
        <f t="shared" si="11"/>
        <v>0</v>
      </c>
      <c r="AH26" s="131">
        <f t="shared" si="11"/>
        <v>0</v>
      </c>
      <c r="AI26" s="131">
        <f t="shared" si="11"/>
        <v>0</v>
      </c>
      <c r="AJ26" s="131">
        <f t="shared" si="11"/>
        <v>0</v>
      </c>
      <c r="AK26" s="131">
        <f t="shared" si="11"/>
        <v>0</v>
      </c>
      <c r="AL26" s="131" t="e">
        <f t="shared" si="11"/>
        <v>#VALUE!</v>
      </c>
      <c r="AM26" s="131">
        <f t="shared" si="11"/>
        <v>128</v>
      </c>
      <c r="AN26" s="131">
        <f t="shared" si="11"/>
        <v>0</v>
      </c>
      <c r="AO26" s="131">
        <f t="shared" si="11"/>
        <v>7</v>
      </c>
      <c r="AP26" s="131">
        <f t="shared" si="11"/>
        <v>146</v>
      </c>
      <c r="AQ26" s="131">
        <f t="shared" si="11"/>
        <v>125</v>
      </c>
      <c r="AR26" s="131">
        <f t="shared" si="11"/>
        <v>2</v>
      </c>
      <c r="AS26" s="131">
        <f t="shared" si="11"/>
        <v>5</v>
      </c>
      <c r="AT26" s="131" t="e">
        <f t="shared" si="11"/>
        <v>#VALUE!</v>
      </c>
      <c r="AU26" s="131">
        <f t="shared" si="11"/>
        <v>278</v>
      </c>
      <c r="AV26" s="131">
        <f t="shared" si="11"/>
        <v>0</v>
      </c>
      <c r="AW26" s="131">
        <f t="shared" si="11"/>
        <v>50</v>
      </c>
      <c r="AX26" s="131">
        <f t="shared" si="11"/>
        <v>30</v>
      </c>
      <c r="AY26" s="131">
        <f t="shared" si="11"/>
        <v>0</v>
      </c>
      <c r="AZ26" s="131">
        <f t="shared" si="11"/>
        <v>0</v>
      </c>
      <c r="BA26" s="131">
        <f t="shared" si="11"/>
        <v>124</v>
      </c>
      <c r="BB26" s="131">
        <f t="shared" si="11"/>
        <v>102</v>
      </c>
      <c r="BC26" s="131">
        <f t="shared" si="11"/>
        <v>0</v>
      </c>
      <c r="BD26" s="131">
        <f t="shared" si="11"/>
        <v>3</v>
      </c>
      <c r="BE26" s="131">
        <f t="shared" si="11"/>
        <v>3</v>
      </c>
      <c r="BF26" s="131">
        <f t="shared" si="11"/>
        <v>5</v>
      </c>
      <c r="BG26" s="131">
        <f t="shared" si="11"/>
        <v>0</v>
      </c>
      <c r="BH26" s="131">
        <f t="shared" si="11"/>
        <v>0</v>
      </c>
      <c r="BI26" s="131">
        <f t="shared" si="11"/>
        <v>29</v>
      </c>
      <c r="BJ26" s="131">
        <f t="shared" si="11"/>
        <v>32</v>
      </c>
      <c r="BK26" s="131">
        <f t="shared" si="11"/>
        <v>0</v>
      </c>
      <c r="BL26" s="131">
        <f t="shared" si="11"/>
        <v>0</v>
      </c>
      <c r="BM26" s="131">
        <f t="shared" si="11"/>
        <v>0</v>
      </c>
      <c r="BN26" s="131">
        <f t="shared" si="11"/>
        <v>0</v>
      </c>
      <c r="BO26" s="131">
        <f t="shared" si="11"/>
        <v>0</v>
      </c>
      <c r="BP26" s="131">
        <f t="shared" si="11"/>
        <v>0</v>
      </c>
      <c r="BQ26" s="131">
        <f t="shared" si="11"/>
        <v>0</v>
      </c>
      <c r="BR26" s="131">
        <f t="shared" si="11"/>
        <v>278</v>
      </c>
      <c r="BS26" s="131">
        <f t="shared" si="11"/>
        <v>257</v>
      </c>
      <c r="BT26" s="131">
        <f t="shared" si="11"/>
        <v>278</v>
      </c>
      <c r="BU26" s="131">
        <f t="shared" ref="BU26:BY26" si="12">SUM(BU2:BU25)</f>
        <v>260</v>
      </c>
      <c r="BV26" s="131">
        <f t="shared" si="12"/>
        <v>57.5</v>
      </c>
      <c r="BW26" s="131">
        <f t="shared" si="12"/>
        <v>53.5</v>
      </c>
      <c r="BX26" s="131">
        <f t="shared" si="12"/>
        <v>303</v>
      </c>
      <c r="BY26" s="131">
        <f t="shared" si="12"/>
        <v>288</v>
      </c>
      <c r="BZ26" s="125">
        <f>SUM(BX26/H26)</f>
        <v>0.85835694050991507</v>
      </c>
    </row>
    <row r="27" spans="1:78" ht="24" x14ac:dyDescent="0.3">
      <c r="A27" s="25" t="s">
        <v>79</v>
      </c>
      <c r="B27" s="26" t="s">
        <v>80</v>
      </c>
      <c r="C27" s="27" t="s">
        <v>81</v>
      </c>
      <c r="D27" s="27" t="s">
        <v>85</v>
      </c>
      <c r="E27" s="28" t="s">
        <v>83</v>
      </c>
      <c r="F27" s="28" t="s">
        <v>84</v>
      </c>
      <c r="G27" s="28" t="s">
        <v>86</v>
      </c>
      <c r="H27" s="29">
        <v>14</v>
      </c>
      <c r="I27" s="107"/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3</v>
      </c>
      <c r="P27" s="31">
        <v>0</v>
      </c>
      <c r="Q27" s="31">
        <v>0</v>
      </c>
      <c r="R27" s="31">
        <v>1</v>
      </c>
      <c r="S27" s="31">
        <v>6</v>
      </c>
      <c r="T27" s="31">
        <v>0</v>
      </c>
      <c r="U27" s="31">
        <v>0</v>
      </c>
      <c r="V27" s="31">
        <v>0</v>
      </c>
      <c r="W27" s="31">
        <v>2</v>
      </c>
      <c r="X27" s="31">
        <v>0</v>
      </c>
      <c r="Y27" s="31">
        <v>0</v>
      </c>
      <c r="Z27" s="31">
        <v>0</v>
      </c>
      <c r="AA27" s="31">
        <v>1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2">
        <f t="shared" ref="AL27:AL57" si="13">SUM(J27+N27+R27+V27+Z27+AD27+AH27)</f>
        <v>1</v>
      </c>
      <c r="AM27" s="32">
        <f t="shared" ref="AM27:AM57" si="14">SUM(K27+O27+S27+W27+AA27+AE27+AI27)</f>
        <v>12</v>
      </c>
      <c r="AN27" s="32">
        <f t="shared" ref="AN27:AN57" si="15">SUM(L27+P27+T27+X27+AB27+AF27+AJ27)</f>
        <v>0</v>
      </c>
      <c r="AO27" s="32">
        <f t="shared" ref="AO27:AO57" si="16">SUM(M27+Q27+U27+Y27+AC27+AG27+AK27)</f>
        <v>0</v>
      </c>
      <c r="AP27" s="31">
        <v>0</v>
      </c>
      <c r="AQ27" s="31">
        <v>8</v>
      </c>
      <c r="AR27" s="31">
        <v>0</v>
      </c>
      <c r="AS27" s="31">
        <v>0</v>
      </c>
      <c r="AT27" s="32">
        <f t="shared" ref="AT27:AT57" si="17">SUM(AL27:AO27)</f>
        <v>13</v>
      </c>
      <c r="AU27" s="32">
        <f t="shared" ref="AU27:AU57" si="18">SUM(AP27:AS27)</f>
        <v>8</v>
      </c>
      <c r="AV27" s="33"/>
      <c r="AW27" s="34">
        <v>0</v>
      </c>
      <c r="AX27" s="34">
        <v>4</v>
      </c>
      <c r="AY27" s="34">
        <v>0</v>
      </c>
      <c r="AZ27" s="34">
        <v>0</v>
      </c>
      <c r="BA27" s="34">
        <v>1</v>
      </c>
      <c r="BB27" s="34">
        <v>12</v>
      </c>
      <c r="BC27" s="34">
        <v>0</v>
      </c>
      <c r="BD27" s="34">
        <v>0</v>
      </c>
      <c r="BE27" s="34">
        <v>1</v>
      </c>
      <c r="BF27" s="34">
        <v>10</v>
      </c>
      <c r="BG27" s="34">
        <v>0</v>
      </c>
      <c r="BH27" s="34">
        <v>0</v>
      </c>
      <c r="BI27" s="34">
        <v>0</v>
      </c>
      <c r="BJ27" s="34">
        <v>1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3"/>
      <c r="BR27" s="35">
        <f t="shared" ref="BR27:BR57" si="19">SUM(AU27)</f>
        <v>8</v>
      </c>
      <c r="BS27" s="36">
        <v>7</v>
      </c>
      <c r="BT27" s="35">
        <f t="shared" ref="BT27:BT57" si="20">SUM(AU27)</f>
        <v>8</v>
      </c>
      <c r="BU27" s="37">
        <v>7</v>
      </c>
      <c r="BV27" s="36">
        <v>46</v>
      </c>
      <c r="BW27" s="36">
        <v>30</v>
      </c>
      <c r="BX27" s="38">
        <f t="shared" ref="BX27:BX57" si="21">SUM(AT27)</f>
        <v>13</v>
      </c>
      <c r="BY27" s="38">
        <f t="shared" ref="BY27:BY57" si="22">SUM(AU27)</f>
        <v>8</v>
      </c>
      <c r="BZ27" s="39">
        <f t="shared" ref="BZ27:BZ57" si="23">SUM(AT27/H27)</f>
        <v>0.9285714285714286</v>
      </c>
    </row>
    <row r="28" spans="1:78" ht="24" x14ac:dyDescent="0.3">
      <c r="A28" s="25" t="s">
        <v>79</v>
      </c>
      <c r="B28" s="26" t="s">
        <v>80</v>
      </c>
      <c r="C28" s="27" t="s">
        <v>81</v>
      </c>
      <c r="D28" s="27" t="s">
        <v>85</v>
      </c>
      <c r="E28" s="28" t="s">
        <v>83</v>
      </c>
      <c r="F28" s="28" t="s">
        <v>84</v>
      </c>
      <c r="G28" s="28" t="s">
        <v>84</v>
      </c>
      <c r="H28" s="29">
        <v>84</v>
      </c>
      <c r="I28" s="107"/>
      <c r="J28" s="31">
        <v>0</v>
      </c>
      <c r="K28" s="31">
        <v>0</v>
      </c>
      <c r="L28" s="31">
        <v>0</v>
      </c>
      <c r="M28" s="31">
        <v>0</v>
      </c>
      <c r="N28" s="31">
        <v>27</v>
      </c>
      <c r="O28" s="31">
        <v>15</v>
      </c>
      <c r="P28" s="31">
        <v>0</v>
      </c>
      <c r="Q28" s="31">
        <v>0</v>
      </c>
      <c r="R28" s="31">
        <v>9</v>
      </c>
      <c r="S28" s="31">
        <v>6</v>
      </c>
      <c r="T28" s="31">
        <v>0</v>
      </c>
      <c r="U28" s="31">
        <v>0</v>
      </c>
      <c r="V28" s="31">
        <v>4</v>
      </c>
      <c r="W28" s="31">
        <v>1</v>
      </c>
      <c r="X28" s="31">
        <v>0</v>
      </c>
      <c r="Y28" s="31">
        <v>0</v>
      </c>
      <c r="Z28" s="31">
        <v>3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2">
        <f t="shared" si="13"/>
        <v>43</v>
      </c>
      <c r="AM28" s="32">
        <f t="shared" si="14"/>
        <v>22</v>
      </c>
      <c r="AN28" s="32">
        <f t="shared" si="15"/>
        <v>0</v>
      </c>
      <c r="AO28" s="32">
        <f t="shared" si="16"/>
        <v>0</v>
      </c>
      <c r="AP28" s="31">
        <v>42</v>
      </c>
      <c r="AQ28" s="31">
        <v>20</v>
      </c>
      <c r="AR28" s="31">
        <v>0</v>
      </c>
      <c r="AS28" s="31">
        <v>0</v>
      </c>
      <c r="AT28" s="32">
        <f t="shared" si="17"/>
        <v>65</v>
      </c>
      <c r="AU28" s="32">
        <f t="shared" si="18"/>
        <v>62</v>
      </c>
      <c r="AV28" s="33"/>
      <c r="AW28" s="34">
        <v>21</v>
      </c>
      <c r="AX28" s="34">
        <v>13</v>
      </c>
      <c r="AY28" s="34">
        <v>0</v>
      </c>
      <c r="AZ28" s="34">
        <v>0</v>
      </c>
      <c r="BA28" s="34">
        <v>42</v>
      </c>
      <c r="BB28" s="34">
        <v>21</v>
      </c>
      <c r="BC28" s="34">
        <v>0</v>
      </c>
      <c r="BD28" s="34">
        <v>0</v>
      </c>
      <c r="BE28" s="34">
        <v>9</v>
      </c>
      <c r="BF28" s="34">
        <v>5</v>
      </c>
      <c r="BG28" s="34">
        <v>0</v>
      </c>
      <c r="BH28" s="34">
        <v>0</v>
      </c>
      <c r="BI28" s="34">
        <v>1</v>
      </c>
      <c r="BJ28" s="34">
        <v>2</v>
      </c>
      <c r="BK28" s="34">
        <v>0</v>
      </c>
      <c r="BL28" s="34">
        <v>0</v>
      </c>
      <c r="BM28" s="34">
        <v>0</v>
      </c>
      <c r="BN28" s="34">
        <v>0</v>
      </c>
      <c r="BO28" s="34">
        <v>0</v>
      </c>
      <c r="BP28" s="34">
        <v>0</v>
      </c>
      <c r="BQ28" s="33"/>
      <c r="BR28" s="35">
        <f t="shared" si="19"/>
        <v>62</v>
      </c>
      <c r="BS28" s="36">
        <v>56</v>
      </c>
      <c r="BT28" s="35">
        <f t="shared" si="20"/>
        <v>62</v>
      </c>
      <c r="BU28" s="37">
        <v>56</v>
      </c>
      <c r="BV28" s="36">
        <v>281</v>
      </c>
      <c r="BW28" s="36">
        <v>275</v>
      </c>
      <c r="BX28" s="38">
        <f t="shared" si="21"/>
        <v>65</v>
      </c>
      <c r="BY28" s="38">
        <f t="shared" si="22"/>
        <v>62</v>
      </c>
      <c r="BZ28" s="39">
        <f t="shared" si="23"/>
        <v>0.77380952380952384</v>
      </c>
    </row>
    <row r="29" spans="1:78" ht="24" x14ac:dyDescent="0.3">
      <c r="A29" s="25" t="s">
        <v>79</v>
      </c>
      <c r="B29" s="26" t="s">
        <v>80</v>
      </c>
      <c r="C29" s="27" t="s">
        <v>81</v>
      </c>
      <c r="D29" s="27" t="s">
        <v>85</v>
      </c>
      <c r="E29" s="28" t="s">
        <v>83</v>
      </c>
      <c r="F29" s="28" t="s">
        <v>84</v>
      </c>
      <c r="G29" s="28" t="s">
        <v>87</v>
      </c>
      <c r="H29" s="29">
        <v>15</v>
      </c>
      <c r="I29" s="107"/>
      <c r="J29" s="31">
        <v>0</v>
      </c>
      <c r="K29" s="31">
        <v>0</v>
      </c>
      <c r="L29" s="31">
        <v>0</v>
      </c>
      <c r="M29" s="31">
        <v>0</v>
      </c>
      <c r="N29" s="31">
        <v>6</v>
      </c>
      <c r="O29" s="31">
        <v>3</v>
      </c>
      <c r="P29" s="31">
        <v>0</v>
      </c>
      <c r="Q29" s="31">
        <v>0</v>
      </c>
      <c r="R29" s="31">
        <v>1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2">
        <f t="shared" si="13"/>
        <v>7</v>
      </c>
      <c r="AM29" s="32">
        <f t="shared" si="14"/>
        <v>3</v>
      </c>
      <c r="AN29" s="32">
        <f t="shared" si="15"/>
        <v>0</v>
      </c>
      <c r="AO29" s="32">
        <f t="shared" si="16"/>
        <v>0</v>
      </c>
      <c r="AP29" s="31">
        <v>7</v>
      </c>
      <c r="AQ29" s="31">
        <v>3</v>
      </c>
      <c r="AR29" s="31">
        <v>0</v>
      </c>
      <c r="AS29" s="31">
        <v>0</v>
      </c>
      <c r="AT29" s="32">
        <f t="shared" si="17"/>
        <v>10</v>
      </c>
      <c r="AU29" s="32">
        <f t="shared" si="18"/>
        <v>10</v>
      </c>
      <c r="AV29" s="33"/>
      <c r="AW29" s="34">
        <v>4</v>
      </c>
      <c r="AX29" s="34">
        <v>2</v>
      </c>
      <c r="AY29" s="34">
        <v>0</v>
      </c>
      <c r="AZ29" s="34">
        <v>0</v>
      </c>
      <c r="BA29" s="34">
        <v>7</v>
      </c>
      <c r="BB29" s="34">
        <v>3</v>
      </c>
      <c r="BC29" s="34">
        <v>0</v>
      </c>
      <c r="BD29" s="34">
        <v>0</v>
      </c>
      <c r="BE29" s="34">
        <v>3</v>
      </c>
      <c r="BF29" s="34">
        <v>1</v>
      </c>
      <c r="BG29" s="34">
        <v>0</v>
      </c>
      <c r="BH29" s="34">
        <v>0</v>
      </c>
      <c r="BI29" s="34">
        <v>1</v>
      </c>
      <c r="BJ29" s="34">
        <v>0</v>
      </c>
      <c r="BK29" s="34">
        <v>0</v>
      </c>
      <c r="BL29" s="34">
        <v>0</v>
      </c>
      <c r="BM29" s="34">
        <v>0</v>
      </c>
      <c r="BN29" s="34">
        <v>0</v>
      </c>
      <c r="BO29" s="34">
        <v>0</v>
      </c>
      <c r="BP29" s="34">
        <v>0</v>
      </c>
      <c r="BQ29" s="33">
        <v>0</v>
      </c>
      <c r="BR29" s="35">
        <f t="shared" si="19"/>
        <v>10</v>
      </c>
      <c r="BS29" s="37">
        <v>10</v>
      </c>
      <c r="BT29" s="35">
        <f t="shared" si="20"/>
        <v>10</v>
      </c>
      <c r="BU29" s="37">
        <v>10</v>
      </c>
      <c r="BV29" s="37">
        <v>44</v>
      </c>
      <c r="BW29" s="37">
        <v>44</v>
      </c>
      <c r="BX29" s="38">
        <f t="shared" si="21"/>
        <v>10</v>
      </c>
      <c r="BY29" s="38">
        <f t="shared" si="22"/>
        <v>10</v>
      </c>
      <c r="BZ29" s="39">
        <f t="shared" si="23"/>
        <v>0.66666666666666663</v>
      </c>
    </row>
    <row r="30" spans="1:78" ht="24" x14ac:dyDescent="0.3">
      <c r="A30" s="25" t="s">
        <v>90</v>
      </c>
      <c r="B30" s="26" t="s">
        <v>91</v>
      </c>
      <c r="C30" s="27" t="s">
        <v>81</v>
      </c>
      <c r="D30" s="27" t="s">
        <v>85</v>
      </c>
      <c r="E30" s="28" t="s">
        <v>106</v>
      </c>
      <c r="F30" s="28" t="s">
        <v>107</v>
      </c>
      <c r="G30" s="28" t="s">
        <v>108</v>
      </c>
      <c r="H30" s="47">
        <v>18</v>
      </c>
      <c r="I30" s="46"/>
      <c r="J30" s="31">
        <v>4</v>
      </c>
      <c r="K30" s="31">
        <v>12</v>
      </c>
      <c r="L30" s="31">
        <v>0</v>
      </c>
      <c r="M30" s="31">
        <v>0</v>
      </c>
      <c r="N30" s="31">
        <v>2</v>
      </c>
      <c r="O30" s="31">
        <v>4</v>
      </c>
      <c r="P30" s="31">
        <v>0</v>
      </c>
      <c r="Q30" s="31">
        <v>1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2">
        <f t="shared" si="13"/>
        <v>6</v>
      </c>
      <c r="AM30" s="32">
        <f t="shared" si="14"/>
        <v>16</v>
      </c>
      <c r="AN30" s="32">
        <f t="shared" si="15"/>
        <v>0</v>
      </c>
      <c r="AO30" s="32">
        <f t="shared" si="16"/>
        <v>1</v>
      </c>
      <c r="AP30" s="31">
        <v>5</v>
      </c>
      <c r="AQ30" s="31">
        <v>13</v>
      </c>
      <c r="AR30" s="31">
        <v>0</v>
      </c>
      <c r="AS30" s="31">
        <v>0</v>
      </c>
      <c r="AT30" s="32">
        <f t="shared" si="17"/>
        <v>23</v>
      </c>
      <c r="AU30" s="32">
        <f t="shared" si="18"/>
        <v>18</v>
      </c>
      <c r="AV30" s="33"/>
      <c r="AW30" s="34">
        <v>3</v>
      </c>
      <c r="AX30" s="34">
        <v>4</v>
      </c>
      <c r="AY30" s="34">
        <v>0</v>
      </c>
      <c r="AZ30" s="34">
        <v>0</v>
      </c>
      <c r="BA30" s="34">
        <v>6</v>
      </c>
      <c r="BB30" s="34">
        <v>16</v>
      </c>
      <c r="BC30" s="34">
        <v>0</v>
      </c>
      <c r="BD30" s="34">
        <v>0</v>
      </c>
      <c r="BE30" s="34">
        <v>1</v>
      </c>
      <c r="BF30" s="34">
        <v>0</v>
      </c>
      <c r="BG30" s="34">
        <v>0</v>
      </c>
      <c r="BH30" s="34">
        <v>0</v>
      </c>
      <c r="BI30" s="34">
        <v>3</v>
      </c>
      <c r="BJ30" s="34">
        <v>4</v>
      </c>
      <c r="BK30" s="34">
        <v>0</v>
      </c>
      <c r="BL30" s="34">
        <v>0</v>
      </c>
      <c r="BM30" s="34">
        <v>0</v>
      </c>
      <c r="BN30" s="34">
        <v>0</v>
      </c>
      <c r="BO30" s="34">
        <v>0</v>
      </c>
      <c r="BP30" s="34">
        <v>0</v>
      </c>
      <c r="BQ30" s="33"/>
      <c r="BR30" s="35">
        <f t="shared" si="19"/>
        <v>18</v>
      </c>
      <c r="BS30" s="36">
        <v>18</v>
      </c>
      <c r="BT30" s="35">
        <f t="shared" si="20"/>
        <v>18</v>
      </c>
      <c r="BU30" s="37">
        <v>17</v>
      </c>
      <c r="BV30" s="37">
        <v>0</v>
      </c>
      <c r="BW30" s="37">
        <v>0</v>
      </c>
      <c r="BX30" s="38">
        <f t="shared" si="21"/>
        <v>23</v>
      </c>
      <c r="BY30" s="38">
        <f t="shared" si="22"/>
        <v>18</v>
      </c>
      <c r="BZ30" s="39">
        <f t="shared" si="23"/>
        <v>1.2777777777777777</v>
      </c>
    </row>
    <row r="31" spans="1:78" ht="35.25" x14ac:dyDescent="0.3">
      <c r="A31" s="25" t="s">
        <v>90</v>
      </c>
      <c r="B31" s="26" t="s">
        <v>91</v>
      </c>
      <c r="C31" s="27" t="s">
        <v>81</v>
      </c>
      <c r="D31" s="27" t="s">
        <v>85</v>
      </c>
      <c r="E31" s="28" t="s">
        <v>87</v>
      </c>
      <c r="F31" s="28" t="s">
        <v>109</v>
      </c>
      <c r="G31" s="28" t="s">
        <v>110</v>
      </c>
      <c r="H31" s="47">
        <v>20</v>
      </c>
      <c r="I31" s="46"/>
      <c r="J31" s="31">
        <v>3</v>
      </c>
      <c r="K31" s="31">
        <v>1</v>
      </c>
      <c r="L31" s="31">
        <v>0</v>
      </c>
      <c r="M31" s="31">
        <v>1</v>
      </c>
      <c r="N31" s="31">
        <v>3</v>
      </c>
      <c r="O31" s="31">
        <v>2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2">
        <f t="shared" si="13"/>
        <v>6</v>
      </c>
      <c r="AM31" s="32">
        <f t="shared" si="14"/>
        <v>3</v>
      </c>
      <c r="AN31" s="32">
        <f t="shared" si="15"/>
        <v>0</v>
      </c>
      <c r="AO31" s="32">
        <f t="shared" si="16"/>
        <v>1</v>
      </c>
      <c r="AP31" s="31">
        <v>5</v>
      </c>
      <c r="AQ31" s="31">
        <v>3</v>
      </c>
      <c r="AR31" s="31">
        <v>0</v>
      </c>
      <c r="AS31" s="31">
        <v>0</v>
      </c>
      <c r="AT31" s="32">
        <f t="shared" si="17"/>
        <v>10</v>
      </c>
      <c r="AU31" s="32">
        <f t="shared" si="18"/>
        <v>8</v>
      </c>
      <c r="AV31" s="33"/>
      <c r="AW31" s="34">
        <v>5</v>
      </c>
      <c r="AX31" s="34">
        <v>2</v>
      </c>
      <c r="AY31" s="34">
        <v>0</v>
      </c>
      <c r="AZ31" s="34">
        <v>0</v>
      </c>
      <c r="BA31" s="34">
        <v>6</v>
      </c>
      <c r="BB31" s="34">
        <v>16</v>
      </c>
      <c r="BC31" s="34">
        <v>0</v>
      </c>
      <c r="BD31" s="34">
        <v>0</v>
      </c>
      <c r="BE31" s="34">
        <v>1</v>
      </c>
      <c r="BF31" s="34">
        <v>0</v>
      </c>
      <c r="BG31" s="34">
        <v>0</v>
      </c>
      <c r="BH31" s="34">
        <v>0</v>
      </c>
      <c r="BI31" s="34">
        <v>1</v>
      </c>
      <c r="BJ31" s="34">
        <v>1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3"/>
      <c r="BR31" s="35">
        <f t="shared" si="19"/>
        <v>8</v>
      </c>
      <c r="BS31" s="36">
        <v>7</v>
      </c>
      <c r="BT31" s="35">
        <f t="shared" si="20"/>
        <v>8</v>
      </c>
      <c r="BU31" s="37">
        <v>7</v>
      </c>
      <c r="BV31" s="37">
        <v>0</v>
      </c>
      <c r="BW31" s="37">
        <v>0</v>
      </c>
      <c r="BX31" s="38">
        <f t="shared" si="21"/>
        <v>10</v>
      </c>
      <c r="BY31" s="38">
        <f t="shared" si="22"/>
        <v>8</v>
      </c>
      <c r="BZ31" s="39">
        <f t="shared" si="23"/>
        <v>0.5</v>
      </c>
    </row>
    <row r="32" spans="1:78" ht="46.5" x14ac:dyDescent="0.3">
      <c r="A32" s="25" t="s">
        <v>90</v>
      </c>
      <c r="B32" s="26" t="s">
        <v>91</v>
      </c>
      <c r="C32" s="27" t="s">
        <v>81</v>
      </c>
      <c r="D32" s="27" t="s">
        <v>85</v>
      </c>
      <c r="E32" s="28" t="s">
        <v>111</v>
      </c>
      <c r="F32" s="28" t="s">
        <v>112</v>
      </c>
      <c r="G32" s="28" t="s">
        <v>113</v>
      </c>
      <c r="H32" s="47">
        <v>18</v>
      </c>
      <c r="I32" s="46"/>
      <c r="J32" s="31">
        <v>0</v>
      </c>
      <c r="K32" s="31">
        <v>0</v>
      </c>
      <c r="L32" s="31">
        <v>0</v>
      </c>
      <c r="M32" s="31">
        <v>0</v>
      </c>
      <c r="N32" s="31">
        <v>7</v>
      </c>
      <c r="O32" s="31">
        <v>17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2">
        <f t="shared" si="13"/>
        <v>7</v>
      </c>
      <c r="AM32" s="32">
        <f t="shared" si="14"/>
        <v>17</v>
      </c>
      <c r="AN32" s="32">
        <f t="shared" si="15"/>
        <v>0</v>
      </c>
      <c r="AO32" s="32">
        <f t="shared" si="16"/>
        <v>0</v>
      </c>
      <c r="AP32" s="31">
        <v>7</v>
      </c>
      <c r="AQ32" s="31">
        <v>17</v>
      </c>
      <c r="AR32" s="31">
        <v>0</v>
      </c>
      <c r="AS32" s="31">
        <v>0</v>
      </c>
      <c r="AT32" s="32">
        <f t="shared" si="17"/>
        <v>24</v>
      </c>
      <c r="AU32" s="32">
        <f t="shared" si="18"/>
        <v>24</v>
      </c>
      <c r="AV32" s="33"/>
      <c r="AW32" s="34">
        <v>3</v>
      </c>
      <c r="AX32" s="34">
        <v>3</v>
      </c>
      <c r="AY32" s="34">
        <v>0</v>
      </c>
      <c r="AZ32" s="34">
        <v>0</v>
      </c>
      <c r="BA32" s="34">
        <v>6</v>
      </c>
      <c r="BB32" s="34">
        <v>15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6</v>
      </c>
      <c r="BK32" s="34">
        <v>0</v>
      </c>
      <c r="BL32" s="34">
        <v>0</v>
      </c>
      <c r="BM32" s="34">
        <v>0</v>
      </c>
      <c r="BN32" s="34">
        <v>0</v>
      </c>
      <c r="BO32" s="34">
        <v>0</v>
      </c>
      <c r="BP32" s="34">
        <v>0</v>
      </c>
      <c r="BQ32" s="33"/>
      <c r="BR32" s="35">
        <f t="shared" si="19"/>
        <v>24</v>
      </c>
      <c r="BS32" s="36">
        <v>22</v>
      </c>
      <c r="BT32" s="35">
        <f t="shared" si="20"/>
        <v>24</v>
      </c>
      <c r="BU32" s="37">
        <v>22</v>
      </c>
      <c r="BV32" s="37">
        <v>0</v>
      </c>
      <c r="BW32" s="37">
        <v>0</v>
      </c>
      <c r="BX32" s="38">
        <f t="shared" si="21"/>
        <v>24</v>
      </c>
      <c r="BY32" s="38">
        <f t="shared" si="22"/>
        <v>24</v>
      </c>
      <c r="BZ32" s="39">
        <f t="shared" si="23"/>
        <v>1.3333333333333333</v>
      </c>
    </row>
    <row r="33" spans="1:78" ht="35.25" x14ac:dyDescent="0.3">
      <c r="A33" s="25" t="s">
        <v>114</v>
      </c>
      <c r="B33" s="26" t="s">
        <v>115</v>
      </c>
      <c r="C33" s="27" t="s">
        <v>81</v>
      </c>
      <c r="D33" s="27" t="s">
        <v>85</v>
      </c>
      <c r="E33" s="28" t="s">
        <v>116</v>
      </c>
      <c r="F33" s="28" t="s">
        <v>117</v>
      </c>
      <c r="G33" s="28" t="s">
        <v>118</v>
      </c>
      <c r="H33" s="47">
        <v>15</v>
      </c>
      <c r="I33" s="46"/>
      <c r="J33" s="31">
        <v>0</v>
      </c>
      <c r="K33" s="31">
        <v>4</v>
      </c>
      <c r="L33" s="31">
        <v>0</v>
      </c>
      <c r="M33" s="31">
        <v>0</v>
      </c>
      <c r="N33" s="31">
        <v>1</v>
      </c>
      <c r="O33" s="31">
        <v>10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2">
        <f t="shared" si="13"/>
        <v>1</v>
      </c>
      <c r="AM33" s="32">
        <f t="shared" si="14"/>
        <v>14</v>
      </c>
      <c r="AN33" s="32">
        <f t="shared" si="15"/>
        <v>0</v>
      </c>
      <c r="AO33" s="32">
        <f t="shared" si="16"/>
        <v>0</v>
      </c>
      <c r="AP33" s="31">
        <v>1</v>
      </c>
      <c r="AQ33" s="31">
        <v>14</v>
      </c>
      <c r="AR33" s="31">
        <v>0</v>
      </c>
      <c r="AS33" s="31">
        <v>0</v>
      </c>
      <c r="AT33" s="32">
        <f t="shared" si="17"/>
        <v>15</v>
      </c>
      <c r="AU33" s="32">
        <f t="shared" si="18"/>
        <v>15</v>
      </c>
      <c r="AV33" s="33"/>
      <c r="AW33" s="34">
        <v>0</v>
      </c>
      <c r="AX33" s="34">
        <v>3</v>
      </c>
      <c r="AY33" s="34">
        <v>0</v>
      </c>
      <c r="AZ33" s="34">
        <v>0</v>
      </c>
      <c r="BA33" s="34">
        <v>0</v>
      </c>
      <c r="BB33" s="34">
        <v>12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6</v>
      </c>
      <c r="BK33" s="34">
        <v>0</v>
      </c>
      <c r="BL33" s="34">
        <v>0</v>
      </c>
      <c r="BM33" s="34">
        <v>0</v>
      </c>
      <c r="BN33" s="34">
        <v>0</v>
      </c>
      <c r="BO33" s="34">
        <v>0</v>
      </c>
      <c r="BP33" s="34">
        <v>0</v>
      </c>
      <c r="BQ33" s="33"/>
      <c r="BR33" s="35">
        <f t="shared" si="19"/>
        <v>15</v>
      </c>
      <c r="BS33" s="36">
        <v>15</v>
      </c>
      <c r="BT33" s="35">
        <f t="shared" si="20"/>
        <v>15</v>
      </c>
      <c r="BU33" s="37">
        <v>15</v>
      </c>
      <c r="BV33" s="37">
        <v>0</v>
      </c>
      <c r="BW33" s="37">
        <v>0</v>
      </c>
      <c r="BX33" s="38">
        <f t="shared" si="21"/>
        <v>15</v>
      </c>
      <c r="BY33" s="38">
        <f t="shared" si="22"/>
        <v>15</v>
      </c>
      <c r="BZ33" s="39">
        <f t="shared" si="23"/>
        <v>1</v>
      </c>
    </row>
    <row r="34" spans="1:78" ht="35.25" x14ac:dyDescent="0.3">
      <c r="A34" s="25" t="s">
        <v>114</v>
      </c>
      <c r="B34" s="26" t="s">
        <v>115</v>
      </c>
      <c r="C34" s="27" t="s">
        <v>81</v>
      </c>
      <c r="D34" s="27" t="s">
        <v>85</v>
      </c>
      <c r="E34" s="28" t="s">
        <v>119</v>
      </c>
      <c r="F34" s="28" t="s">
        <v>120</v>
      </c>
      <c r="G34" s="28" t="s">
        <v>121</v>
      </c>
      <c r="H34" s="47">
        <v>18</v>
      </c>
      <c r="I34" s="46"/>
      <c r="J34" s="31">
        <v>0</v>
      </c>
      <c r="K34" s="31">
        <v>0</v>
      </c>
      <c r="L34" s="31">
        <v>0</v>
      </c>
      <c r="M34" s="31">
        <v>0</v>
      </c>
      <c r="N34" s="31">
        <v>5</v>
      </c>
      <c r="O34" s="31">
        <v>20</v>
      </c>
      <c r="P34" s="31">
        <v>0</v>
      </c>
      <c r="Q34" s="31">
        <v>0</v>
      </c>
      <c r="R34" s="31">
        <v>0</v>
      </c>
      <c r="S34" s="31">
        <v>1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2">
        <f t="shared" si="13"/>
        <v>5</v>
      </c>
      <c r="AM34" s="32">
        <f t="shared" si="14"/>
        <v>21</v>
      </c>
      <c r="AN34" s="32">
        <f t="shared" si="15"/>
        <v>0</v>
      </c>
      <c r="AO34" s="32">
        <f t="shared" si="16"/>
        <v>0</v>
      </c>
      <c r="AP34" s="31">
        <v>4</v>
      </c>
      <c r="AQ34" s="31">
        <v>19</v>
      </c>
      <c r="AR34" s="31">
        <v>0</v>
      </c>
      <c r="AS34" s="31">
        <v>0</v>
      </c>
      <c r="AT34" s="32">
        <f t="shared" si="17"/>
        <v>26</v>
      </c>
      <c r="AU34" s="32">
        <f t="shared" si="18"/>
        <v>23</v>
      </c>
      <c r="AV34" s="33"/>
      <c r="AW34" s="34">
        <v>1</v>
      </c>
      <c r="AX34" s="34">
        <v>2</v>
      </c>
      <c r="AY34" s="34">
        <v>0</v>
      </c>
      <c r="AZ34" s="34">
        <v>0</v>
      </c>
      <c r="BA34" s="34">
        <v>5</v>
      </c>
      <c r="BB34" s="34">
        <v>20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5</v>
      </c>
      <c r="BJ34" s="34">
        <v>21</v>
      </c>
      <c r="BK34" s="34">
        <v>0</v>
      </c>
      <c r="BL34" s="34">
        <v>0</v>
      </c>
      <c r="BM34" s="34">
        <v>0</v>
      </c>
      <c r="BN34" s="34">
        <v>0</v>
      </c>
      <c r="BO34" s="34">
        <v>0</v>
      </c>
      <c r="BP34" s="34">
        <v>0</v>
      </c>
      <c r="BQ34" s="33"/>
      <c r="BR34" s="35">
        <f t="shared" si="19"/>
        <v>23</v>
      </c>
      <c r="BS34" s="36">
        <v>23</v>
      </c>
      <c r="BT34" s="35">
        <f t="shared" si="20"/>
        <v>23</v>
      </c>
      <c r="BU34" s="37">
        <v>23</v>
      </c>
      <c r="BV34" s="37">
        <v>0</v>
      </c>
      <c r="BW34" s="37">
        <v>0</v>
      </c>
      <c r="BX34" s="38">
        <f t="shared" si="21"/>
        <v>26</v>
      </c>
      <c r="BY34" s="38">
        <f t="shared" si="22"/>
        <v>23</v>
      </c>
      <c r="BZ34" s="39">
        <f t="shared" si="23"/>
        <v>1.4444444444444444</v>
      </c>
    </row>
    <row r="35" spans="1:78" ht="35.25" x14ac:dyDescent="0.3">
      <c r="A35" s="25" t="s">
        <v>122</v>
      </c>
      <c r="B35" s="50" t="s">
        <v>123</v>
      </c>
      <c r="C35" s="51" t="s">
        <v>81</v>
      </c>
      <c r="D35" s="27" t="s">
        <v>85</v>
      </c>
      <c r="E35" s="28" t="s">
        <v>83</v>
      </c>
      <c r="F35" s="48" t="s">
        <v>124</v>
      </c>
      <c r="G35" s="28" t="s">
        <v>125</v>
      </c>
      <c r="H35" s="47">
        <v>60</v>
      </c>
      <c r="I35" s="46"/>
      <c r="J35" s="31">
        <v>0</v>
      </c>
      <c r="K35" s="31">
        <v>0</v>
      </c>
      <c r="L35" s="31">
        <v>0</v>
      </c>
      <c r="M35" s="31">
        <v>0</v>
      </c>
      <c r="N35" s="31">
        <v>50</v>
      </c>
      <c r="O35" s="31">
        <v>3</v>
      </c>
      <c r="P35" s="31">
        <v>0</v>
      </c>
      <c r="Q35" s="31">
        <v>0</v>
      </c>
      <c r="R35" s="31">
        <v>2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2">
        <f t="shared" si="13"/>
        <v>52</v>
      </c>
      <c r="AM35" s="32">
        <f t="shared" si="14"/>
        <v>3</v>
      </c>
      <c r="AN35" s="32">
        <f t="shared" si="15"/>
        <v>0</v>
      </c>
      <c r="AO35" s="32">
        <f t="shared" si="16"/>
        <v>0</v>
      </c>
      <c r="AP35" s="31">
        <v>46</v>
      </c>
      <c r="AQ35" s="31">
        <v>2</v>
      </c>
      <c r="AR35" s="31">
        <v>0</v>
      </c>
      <c r="AS35" s="31">
        <v>0</v>
      </c>
      <c r="AT35" s="32">
        <f t="shared" si="17"/>
        <v>55</v>
      </c>
      <c r="AU35" s="32">
        <f t="shared" si="18"/>
        <v>48</v>
      </c>
      <c r="AV35" s="33"/>
      <c r="AW35" s="34">
        <v>19</v>
      </c>
      <c r="AX35" s="34">
        <v>0</v>
      </c>
      <c r="AY35" s="34">
        <v>0</v>
      </c>
      <c r="AZ35" s="34">
        <v>0</v>
      </c>
      <c r="BA35" s="34">
        <v>52</v>
      </c>
      <c r="BB35" s="34">
        <v>3</v>
      </c>
      <c r="BC35" s="34">
        <v>0</v>
      </c>
      <c r="BD35" s="34">
        <v>0</v>
      </c>
      <c r="BE35" s="34">
        <v>2</v>
      </c>
      <c r="BF35" s="34">
        <v>0</v>
      </c>
      <c r="BG35" s="34">
        <v>0</v>
      </c>
      <c r="BH35" s="34">
        <v>0</v>
      </c>
      <c r="BI35" s="34">
        <v>26</v>
      </c>
      <c r="BJ35" s="34">
        <v>3</v>
      </c>
      <c r="BK35" s="34">
        <v>0</v>
      </c>
      <c r="BL35" s="34">
        <v>0</v>
      </c>
      <c r="BM35" s="34">
        <v>52</v>
      </c>
      <c r="BN35" s="34">
        <v>3</v>
      </c>
      <c r="BO35" s="34">
        <v>0</v>
      </c>
      <c r="BP35" s="34">
        <v>0</v>
      </c>
      <c r="BQ35" s="33"/>
      <c r="BR35" s="35">
        <f t="shared" si="19"/>
        <v>48</v>
      </c>
      <c r="BS35" s="36">
        <v>103</v>
      </c>
      <c r="BT35" s="35">
        <f t="shared" si="20"/>
        <v>48</v>
      </c>
      <c r="BU35" s="37">
        <v>44</v>
      </c>
      <c r="BV35" s="36">
        <v>0</v>
      </c>
      <c r="BW35" s="36">
        <v>0</v>
      </c>
      <c r="BX35" s="38">
        <f t="shared" si="21"/>
        <v>55</v>
      </c>
      <c r="BY35" s="38">
        <f t="shared" si="22"/>
        <v>48</v>
      </c>
      <c r="BZ35" s="39">
        <f t="shared" si="23"/>
        <v>0.91666666666666663</v>
      </c>
    </row>
    <row r="36" spans="1:78" ht="46.5" x14ac:dyDescent="0.3">
      <c r="A36" s="25" t="s">
        <v>128</v>
      </c>
      <c r="B36" s="26" t="s">
        <v>129</v>
      </c>
      <c r="C36" s="27" t="s">
        <v>81</v>
      </c>
      <c r="D36" s="27" t="s">
        <v>85</v>
      </c>
      <c r="E36" s="28" t="s">
        <v>130</v>
      </c>
      <c r="F36" s="28" t="s">
        <v>131</v>
      </c>
      <c r="G36" s="28" t="s">
        <v>132</v>
      </c>
      <c r="H36" s="47">
        <v>18</v>
      </c>
      <c r="I36" s="46"/>
      <c r="J36" s="31">
        <v>0</v>
      </c>
      <c r="K36" s="31">
        <v>0</v>
      </c>
      <c r="L36" s="31">
        <v>0</v>
      </c>
      <c r="M36" s="31">
        <v>0</v>
      </c>
      <c r="N36" s="31">
        <v>9</v>
      </c>
      <c r="O36" s="31">
        <v>5</v>
      </c>
      <c r="P36" s="31">
        <v>0</v>
      </c>
      <c r="Q36" s="31">
        <v>0</v>
      </c>
      <c r="R36" s="31">
        <v>1</v>
      </c>
      <c r="S36" s="31">
        <v>1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2">
        <f t="shared" si="13"/>
        <v>10</v>
      </c>
      <c r="AM36" s="32">
        <f t="shared" si="14"/>
        <v>6</v>
      </c>
      <c r="AN36" s="32">
        <f t="shared" si="15"/>
        <v>0</v>
      </c>
      <c r="AO36" s="32">
        <f t="shared" si="16"/>
        <v>0</v>
      </c>
      <c r="AP36" s="31">
        <v>10</v>
      </c>
      <c r="AQ36" s="31">
        <v>6</v>
      </c>
      <c r="AR36" s="31">
        <v>0</v>
      </c>
      <c r="AS36" s="31">
        <v>0</v>
      </c>
      <c r="AT36" s="32">
        <f t="shared" si="17"/>
        <v>16</v>
      </c>
      <c r="AU36" s="32">
        <f t="shared" si="18"/>
        <v>16</v>
      </c>
      <c r="AV36" s="33"/>
      <c r="AW36" s="34">
        <v>4</v>
      </c>
      <c r="AX36" s="34">
        <v>2</v>
      </c>
      <c r="AY36" s="34">
        <v>0</v>
      </c>
      <c r="AZ36" s="34">
        <v>0</v>
      </c>
      <c r="BA36" s="34">
        <v>10</v>
      </c>
      <c r="BB36" s="34">
        <v>6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4">
        <v>0</v>
      </c>
      <c r="BN36" s="34">
        <v>0</v>
      </c>
      <c r="BO36" s="34">
        <v>0</v>
      </c>
      <c r="BP36" s="34">
        <v>0</v>
      </c>
      <c r="BQ36" s="33"/>
      <c r="BR36" s="35">
        <f t="shared" si="19"/>
        <v>16</v>
      </c>
      <c r="BS36" s="36">
        <v>12</v>
      </c>
      <c r="BT36" s="35">
        <f t="shared" si="20"/>
        <v>16</v>
      </c>
      <c r="BU36" s="37">
        <v>11</v>
      </c>
      <c r="BV36" s="37">
        <v>0</v>
      </c>
      <c r="BW36" s="37">
        <v>0</v>
      </c>
      <c r="BX36" s="38">
        <f t="shared" si="21"/>
        <v>16</v>
      </c>
      <c r="BY36" s="38">
        <f t="shared" si="22"/>
        <v>16</v>
      </c>
      <c r="BZ36" s="39">
        <f t="shared" si="23"/>
        <v>0.88888888888888884</v>
      </c>
    </row>
    <row r="37" spans="1:78" ht="46.5" x14ac:dyDescent="0.3">
      <c r="A37" s="25" t="s">
        <v>134</v>
      </c>
      <c r="B37" s="26" t="s">
        <v>135</v>
      </c>
      <c r="C37" s="27" t="s">
        <v>81</v>
      </c>
      <c r="D37" s="27" t="s">
        <v>85</v>
      </c>
      <c r="E37" s="55" t="s">
        <v>139</v>
      </c>
      <c r="F37" s="28" t="s">
        <v>140</v>
      </c>
      <c r="G37" s="28" t="s">
        <v>138</v>
      </c>
      <c r="H37" s="47">
        <v>24</v>
      </c>
      <c r="I37" s="46"/>
      <c r="J37" s="31">
        <v>7</v>
      </c>
      <c r="K37" s="31">
        <v>12</v>
      </c>
      <c r="L37" s="31">
        <v>0</v>
      </c>
      <c r="M37" s="31">
        <v>1</v>
      </c>
      <c r="N37" s="31">
        <v>0</v>
      </c>
      <c r="O37" s="31">
        <v>1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2">
        <f t="shared" si="13"/>
        <v>7</v>
      </c>
      <c r="AM37" s="32">
        <f t="shared" si="14"/>
        <v>13</v>
      </c>
      <c r="AN37" s="32">
        <f t="shared" si="15"/>
        <v>0</v>
      </c>
      <c r="AO37" s="32">
        <f t="shared" si="16"/>
        <v>1</v>
      </c>
      <c r="AP37" s="31">
        <v>5</v>
      </c>
      <c r="AQ37" s="31">
        <v>13</v>
      </c>
      <c r="AR37" s="31">
        <v>0</v>
      </c>
      <c r="AS37" s="31">
        <v>1</v>
      </c>
      <c r="AT37" s="32">
        <f t="shared" si="17"/>
        <v>21</v>
      </c>
      <c r="AU37" s="32">
        <f t="shared" si="18"/>
        <v>19</v>
      </c>
      <c r="AV37" s="33"/>
      <c r="AW37" s="34">
        <v>5</v>
      </c>
      <c r="AX37" s="34">
        <v>7</v>
      </c>
      <c r="AY37" s="34">
        <v>0</v>
      </c>
      <c r="AZ37" s="34">
        <v>0</v>
      </c>
      <c r="BA37" s="34">
        <v>7</v>
      </c>
      <c r="BB37" s="34">
        <v>13</v>
      </c>
      <c r="BC37" s="34">
        <v>0</v>
      </c>
      <c r="BD37" s="34">
        <v>1</v>
      </c>
      <c r="BE37" s="34">
        <v>0</v>
      </c>
      <c r="BF37" s="34">
        <v>0</v>
      </c>
      <c r="BG37" s="34">
        <v>0</v>
      </c>
      <c r="BH37" s="34">
        <v>0</v>
      </c>
      <c r="BI37" s="34">
        <v>5</v>
      </c>
      <c r="BJ37" s="34">
        <v>7</v>
      </c>
      <c r="BK37" s="34">
        <v>0</v>
      </c>
      <c r="BL37" s="34">
        <v>0</v>
      </c>
      <c r="BM37" s="34">
        <v>0</v>
      </c>
      <c r="BN37" s="34">
        <v>0</v>
      </c>
      <c r="BO37" s="34">
        <v>0</v>
      </c>
      <c r="BP37" s="34">
        <v>0</v>
      </c>
      <c r="BQ37" s="33"/>
      <c r="BR37" s="35">
        <f t="shared" si="19"/>
        <v>19</v>
      </c>
      <c r="BS37" s="36">
        <v>19</v>
      </c>
      <c r="BT37" s="35">
        <f t="shared" si="20"/>
        <v>19</v>
      </c>
      <c r="BU37" s="37">
        <v>19</v>
      </c>
      <c r="BV37" s="37">
        <v>0</v>
      </c>
      <c r="BW37" s="37">
        <v>0</v>
      </c>
      <c r="BX37" s="38">
        <f t="shared" si="21"/>
        <v>21</v>
      </c>
      <c r="BY37" s="38">
        <f t="shared" si="22"/>
        <v>19</v>
      </c>
      <c r="BZ37" s="39">
        <f t="shared" si="23"/>
        <v>0.875</v>
      </c>
    </row>
    <row r="38" spans="1:78" ht="46.5" x14ac:dyDescent="0.3">
      <c r="A38" s="25" t="s">
        <v>145</v>
      </c>
      <c r="B38" s="26" t="s">
        <v>146</v>
      </c>
      <c r="C38" s="27" t="s">
        <v>81</v>
      </c>
      <c r="D38" s="27" t="s">
        <v>85</v>
      </c>
      <c r="E38" s="28" t="s">
        <v>111</v>
      </c>
      <c r="F38" s="28" t="s">
        <v>151</v>
      </c>
      <c r="G38" s="28" t="s">
        <v>148</v>
      </c>
      <c r="H38" s="47">
        <v>20</v>
      </c>
      <c r="I38" s="46"/>
      <c r="J38" s="31">
        <v>0</v>
      </c>
      <c r="K38" s="31">
        <v>1</v>
      </c>
      <c r="L38" s="31">
        <v>0</v>
      </c>
      <c r="M38" s="31">
        <v>0</v>
      </c>
      <c r="N38" s="31">
        <v>12</v>
      </c>
      <c r="O38" s="31">
        <v>3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2">
        <f t="shared" si="13"/>
        <v>12</v>
      </c>
      <c r="AM38" s="32">
        <f t="shared" si="14"/>
        <v>4</v>
      </c>
      <c r="AN38" s="32">
        <f t="shared" si="15"/>
        <v>0</v>
      </c>
      <c r="AO38" s="32">
        <f t="shared" si="16"/>
        <v>0</v>
      </c>
      <c r="AP38" s="31">
        <v>12</v>
      </c>
      <c r="AQ38" s="31">
        <v>3</v>
      </c>
      <c r="AR38" s="31">
        <v>0</v>
      </c>
      <c r="AS38" s="31">
        <v>0</v>
      </c>
      <c r="AT38" s="32">
        <f t="shared" si="17"/>
        <v>16</v>
      </c>
      <c r="AU38" s="32">
        <f t="shared" si="18"/>
        <v>15</v>
      </c>
      <c r="AV38" s="33"/>
      <c r="AW38" s="34">
        <v>4</v>
      </c>
      <c r="AX38" s="34">
        <v>2</v>
      </c>
      <c r="AY38" s="34">
        <v>0</v>
      </c>
      <c r="AZ38" s="34">
        <v>0</v>
      </c>
      <c r="BA38" s="34">
        <v>12</v>
      </c>
      <c r="BB38" s="34">
        <v>3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4">
        <v>0</v>
      </c>
      <c r="BN38" s="34">
        <v>0</v>
      </c>
      <c r="BO38" s="34">
        <v>0</v>
      </c>
      <c r="BP38" s="34">
        <v>0</v>
      </c>
      <c r="BQ38" s="33"/>
      <c r="BR38" s="35">
        <f t="shared" si="19"/>
        <v>15</v>
      </c>
      <c r="BS38" s="36">
        <v>13</v>
      </c>
      <c r="BT38" s="35">
        <f t="shared" si="20"/>
        <v>15</v>
      </c>
      <c r="BU38" s="37">
        <v>12</v>
      </c>
      <c r="BV38" s="37">
        <v>0</v>
      </c>
      <c r="BW38" s="37">
        <v>0</v>
      </c>
      <c r="BX38" s="38">
        <f t="shared" si="21"/>
        <v>16</v>
      </c>
      <c r="BY38" s="38">
        <f t="shared" si="22"/>
        <v>15</v>
      </c>
      <c r="BZ38" s="39">
        <f t="shared" si="23"/>
        <v>0.8</v>
      </c>
    </row>
    <row r="39" spans="1:78" ht="35.25" x14ac:dyDescent="0.3">
      <c r="A39" s="25" t="s">
        <v>145</v>
      </c>
      <c r="B39" s="26" t="s">
        <v>146</v>
      </c>
      <c r="C39" s="27" t="s">
        <v>81</v>
      </c>
      <c r="D39" s="27" t="s">
        <v>85</v>
      </c>
      <c r="E39" s="28" t="s">
        <v>106</v>
      </c>
      <c r="F39" s="28" t="s">
        <v>147</v>
      </c>
      <c r="G39" s="28" t="s">
        <v>148</v>
      </c>
      <c r="H39" s="47">
        <v>20</v>
      </c>
      <c r="I39" s="46"/>
      <c r="J39" s="31">
        <v>8</v>
      </c>
      <c r="K39" s="31">
        <v>7</v>
      </c>
      <c r="L39" s="31">
        <v>0</v>
      </c>
      <c r="M39" s="31">
        <v>1</v>
      </c>
      <c r="N39" s="31">
        <v>1</v>
      </c>
      <c r="O39" s="31">
        <v>2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2">
        <f t="shared" si="13"/>
        <v>9</v>
      </c>
      <c r="AM39" s="32">
        <f t="shared" si="14"/>
        <v>9</v>
      </c>
      <c r="AN39" s="32">
        <f t="shared" si="15"/>
        <v>0</v>
      </c>
      <c r="AO39" s="32">
        <f t="shared" si="16"/>
        <v>1</v>
      </c>
      <c r="AP39" s="31">
        <v>8</v>
      </c>
      <c r="AQ39" s="31">
        <v>9</v>
      </c>
      <c r="AR39" s="31">
        <v>0</v>
      </c>
      <c r="AS39" s="31">
        <v>1</v>
      </c>
      <c r="AT39" s="32">
        <f t="shared" si="17"/>
        <v>19</v>
      </c>
      <c r="AU39" s="32">
        <f t="shared" si="18"/>
        <v>18</v>
      </c>
      <c r="AV39" s="33"/>
      <c r="AW39" s="34">
        <v>4</v>
      </c>
      <c r="AX39" s="34">
        <v>0</v>
      </c>
      <c r="AY39" s="34">
        <v>0</v>
      </c>
      <c r="AZ39" s="34">
        <v>0</v>
      </c>
      <c r="BA39" s="34">
        <v>9</v>
      </c>
      <c r="BB39" s="34">
        <v>9</v>
      </c>
      <c r="BC39" s="34">
        <v>0</v>
      </c>
      <c r="BD39" s="34">
        <v>1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0</v>
      </c>
      <c r="BQ39" s="33"/>
      <c r="BR39" s="35">
        <f t="shared" si="19"/>
        <v>18</v>
      </c>
      <c r="BS39" s="36">
        <v>18</v>
      </c>
      <c r="BT39" s="35">
        <f t="shared" si="20"/>
        <v>18</v>
      </c>
      <c r="BU39" s="37">
        <v>18</v>
      </c>
      <c r="BV39" s="37">
        <v>0</v>
      </c>
      <c r="BW39" s="37">
        <v>0</v>
      </c>
      <c r="BX39" s="38">
        <f t="shared" si="21"/>
        <v>19</v>
      </c>
      <c r="BY39" s="38">
        <f t="shared" si="22"/>
        <v>18</v>
      </c>
      <c r="BZ39" s="39">
        <f t="shared" si="23"/>
        <v>0.95</v>
      </c>
    </row>
    <row r="40" spans="1:78" ht="35.25" x14ac:dyDescent="0.3">
      <c r="A40" s="25" t="s">
        <v>145</v>
      </c>
      <c r="B40" s="26" t="s">
        <v>146</v>
      </c>
      <c r="C40" s="27" t="s">
        <v>81</v>
      </c>
      <c r="D40" s="27" t="s">
        <v>85</v>
      </c>
      <c r="E40" s="55" t="s">
        <v>119</v>
      </c>
      <c r="F40" s="28" t="s">
        <v>147</v>
      </c>
      <c r="G40" s="28" t="s">
        <v>148</v>
      </c>
      <c r="H40" s="47">
        <v>20</v>
      </c>
      <c r="I40" s="46"/>
      <c r="J40" s="31">
        <v>8</v>
      </c>
      <c r="K40" s="31">
        <v>13</v>
      </c>
      <c r="L40" s="31">
        <v>0</v>
      </c>
      <c r="M40" s="31">
        <v>2</v>
      </c>
      <c r="N40" s="31">
        <v>1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2">
        <f t="shared" si="13"/>
        <v>9</v>
      </c>
      <c r="AM40" s="32">
        <f t="shared" si="14"/>
        <v>13</v>
      </c>
      <c r="AN40" s="32">
        <f t="shared" si="15"/>
        <v>0</v>
      </c>
      <c r="AO40" s="32">
        <f t="shared" si="16"/>
        <v>2</v>
      </c>
      <c r="AP40" s="31">
        <v>8</v>
      </c>
      <c r="AQ40" s="31">
        <v>12</v>
      </c>
      <c r="AR40" s="31">
        <v>0</v>
      </c>
      <c r="AS40" s="31">
        <v>2</v>
      </c>
      <c r="AT40" s="32">
        <f t="shared" si="17"/>
        <v>24</v>
      </c>
      <c r="AU40" s="32">
        <f t="shared" si="18"/>
        <v>22</v>
      </c>
      <c r="AV40" s="33"/>
      <c r="AW40" s="34">
        <v>1</v>
      </c>
      <c r="AX40" s="34">
        <v>3</v>
      </c>
      <c r="AY40" s="34">
        <v>0</v>
      </c>
      <c r="AZ40" s="34">
        <v>0</v>
      </c>
      <c r="BA40" s="34">
        <v>9</v>
      </c>
      <c r="BB40" s="34">
        <v>13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3</v>
      </c>
      <c r="BJ40" s="34">
        <v>5</v>
      </c>
      <c r="BK40" s="34">
        <v>0</v>
      </c>
      <c r="BL40" s="34">
        <v>0</v>
      </c>
      <c r="BM40" s="34">
        <v>0</v>
      </c>
      <c r="BN40" s="34">
        <v>0</v>
      </c>
      <c r="BO40" s="34">
        <v>0</v>
      </c>
      <c r="BP40" s="34">
        <v>0</v>
      </c>
      <c r="BQ40" s="33"/>
      <c r="BR40" s="35">
        <f t="shared" si="19"/>
        <v>22</v>
      </c>
      <c r="BS40" s="36">
        <v>22</v>
      </c>
      <c r="BT40" s="35">
        <f t="shared" si="20"/>
        <v>22</v>
      </c>
      <c r="BU40" s="37">
        <v>22</v>
      </c>
      <c r="BV40" s="37">
        <v>0</v>
      </c>
      <c r="BW40" s="37">
        <v>0</v>
      </c>
      <c r="BX40" s="38">
        <f t="shared" si="21"/>
        <v>24</v>
      </c>
      <c r="BY40" s="38">
        <f t="shared" si="22"/>
        <v>22</v>
      </c>
      <c r="BZ40" s="39">
        <f t="shared" si="23"/>
        <v>1.2</v>
      </c>
    </row>
    <row r="41" spans="1:78" ht="35.25" x14ac:dyDescent="0.3">
      <c r="A41" s="25" t="s">
        <v>145</v>
      </c>
      <c r="B41" s="26" t="s">
        <v>146</v>
      </c>
      <c r="C41" s="27" t="s">
        <v>81</v>
      </c>
      <c r="D41" s="27" t="s">
        <v>85</v>
      </c>
      <c r="E41" s="55" t="s">
        <v>152</v>
      </c>
      <c r="F41" s="28" t="s">
        <v>153</v>
      </c>
      <c r="G41" s="28" t="s">
        <v>154</v>
      </c>
      <c r="H41" s="47">
        <v>18</v>
      </c>
      <c r="I41" s="46"/>
      <c r="J41" s="31">
        <v>0</v>
      </c>
      <c r="K41" s="31">
        <v>0</v>
      </c>
      <c r="L41" s="31">
        <v>0</v>
      </c>
      <c r="M41" s="31">
        <v>0</v>
      </c>
      <c r="N41" s="31">
        <v>15</v>
      </c>
      <c r="O41" s="31">
        <v>9</v>
      </c>
      <c r="P41" s="31">
        <v>0</v>
      </c>
      <c r="Q41" s="31">
        <v>0</v>
      </c>
      <c r="R41" s="31">
        <v>1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2">
        <f t="shared" si="13"/>
        <v>16</v>
      </c>
      <c r="AM41" s="32">
        <f t="shared" si="14"/>
        <v>9</v>
      </c>
      <c r="AN41" s="32">
        <f t="shared" si="15"/>
        <v>0</v>
      </c>
      <c r="AO41" s="32">
        <f t="shared" si="16"/>
        <v>0</v>
      </c>
      <c r="AP41" s="31">
        <v>16</v>
      </c>
      <c r="AQ41" s="31">
        <v>9</v>
      </c>
      <c r="AR41" s="31">
        <v>0</v>
      </c>
      <c r="AS41" s="31">
        <v>0</v>
      </c>
      <c r="AT41" s="32">
        <f t="shared" si="17"/>
        <v>25</v>
      </c>
      <c r="AU41" s="32">
        <f t="shared" si="18"/>
        <v>25</v>
      </c>
      <c r="AV41" s="33"/>
      <c r="AW41" s="34">
        <v>3</v>
      </c>
      <c r="AX41" s="34">
        <v>1</v>
      </c>
      <c r="AY41" s="34">
        <v>0</v>
      </c>
      <c r="AZ41" s="34">
        <v>0</v>
      </c>
      <c r="BA41" s="34">
        <v>16</v>
      </c>
      <c r="BB41" s="34">
        <v>9</v>
      </c>
      <c r="BC41" s="34">
        <v>0</v>
      </c>
      <c r="BD41" s="34">
        <v>0</v>
      </c>
      <c r="BE41" s="34">
        <v>0</v>
      </c>
      <c r="BF41" s="34">
        <v>0</v>
      </c>
      <c r="BG41" s="34">
        <v>0</v>
      </c>
      <c r="BH41" s="34">
        <v>0</v>
      </c>
      <c r="BI41" s="34">
        <v>0</v>
      </c>
      <c r="BJ41" s="34">
        <v>0</v>
      </c>
      <c r="BK41" s="34">
        <v>0</v>
      </c>
      <c r="BL41" s="34">
        <v>0</v>
      </c>
      <c r="BM41" s="34">
        <v>0</v>
      </c>
      <c r="BN41" s="34">
        <v>0</v>
      </c>
      <c r="BO41" s="34">
        <v>0</v>
      </c>
      <c r="BP41" s="34">
        <v>0</v>
      </c>
      <c r="BQ41" s="33"/>
      <c r="BR41" s="35">
        <f t="shared" si="19"/>
        <v>25</v>
      </c>
      <c r="BS41" s="36">
        <v>25</v>
      </c>
      <c r="BT41" s="35">
        <f t="shared" si="20"/>
        <v>25</v>
      </c>
      <c r="BU41" s="37">
        <v>25</v>
      </c>
      <c r="BV41" s="37">
        <v>0</v>
      </c>
      <c r="BW41" s="37">
        <v>0</v>
      </c>
      <c r="BX41" s="38">
        <f t="shared" si="21"/>
        <v>25</v>
      </c>
      <c r="BY41" s="38">
        <f t="shared" si="22"/>
        <v>25</v>
      </c>
      <c r="BZ41" s="39">
        <f t="shared" si="23"/>
        <v>1.3888888888888888</v>
      </c>
    </row>
    <row r="42" spans="1:78" ht="35.25" x14ac:dyDescent="0.3">
      <c r="A42" s="25" t="s">
        <v>156</v>
      </c>
      <c r="B42" s="26" t="s">
        <v>157</v>
      </c>
      <c r="C42" s="27" t="s">
        <v>81</v>
      </c>
      <c r="D42" s="27" t="s">
        <v>85</v>
      </c>
      <c r="E42" s="55" t="s">
        <v>119</v>
      </c>
      <c r="F42" s="28" t="s">
        <v>158</v>
      </c>
      <c r="G42" s="28" t="s">
        <v>159</v>
      </c>
      <c r="H42" s="47">
        <v>18</v>
      </c>
      <c r="I42" s="46"/>
      <c r="J42" s="31">
        <v>8</v>
      </c>
      <c r="K42" s="31">
        <v>12</v>
      </c>
      <c r="L42" s="31">
        <v>0</v>
      </c>
      <c r="M42" s="31">
        <v>0</v>
      </c>
      <c r="N42" s="31">
        <v>3</v>
      </c>
      <c r="O42" s="31">
        <v>3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2">
        <f t="shared" si="13"/>
        <v>11</v>
      </c>
      <c r="AM42" s="32">
        <f t="shared" si="14"/>
        <v>15</v>
      </c>
      <c r="AN42" s="32">
        <f t="shared" si="15"/>
        <v>0</v>
      </c>
      <c r="AO42" s="32">
        <f t="shared" si="16"/>
        <v>0</v>
      </c>
      <c r="AP42" s="31">
        <v>10</v>
      </c>
      <c r="AQ42" s="31">
        <v>13</v>
      </c>
      <c r="AR42" s="31">
        <v>0</v>
      </c>
      <c r="AS42" s="31">
        <v>0</v>
      </c>
      <c r="AT42" s="32">
        <f t="shared" si="17"/>
        <v>26</v>
      </c>
      <c r="AU42" s="32">
        <f t="shared" si="18"/>
        <v>23</v>
      </c>
      <c r="AV42" s="33"/>
      <c r="AW42" s="34">
        <v>3</v>
      </c>
      <c r="AX42" s="34">
        <v>6</v>
      </c>
      <c r="AY42" s="34">
        <v>0</v>
      </c>
      <c r="AZ42" s="34">
        <v>0</v>
      </c>
      <c r="BA42" s="34">
        <v>10</v>
      </c>
      <c r="BB42" s="34">
        <v>13</v>
      </c>
      <c r="BC42" s="34">
        <v>0</v>
      </c>
      <c r="BD42" s="34">
        <v>0</v>
      </c>
      <c r="BE42" s="34">
        <v>0</v>
      </c>
      <c r="BF42" s="34">
        <v>0</v>
      </c>
      <c r="BG42" s="34">
        <v>0</v>
      </c>
      <c r="BH42" s="34">
        <v>0</v>
      </c>
      <c r="BI42" s="34">
        <v>2</v>
      </c>
      <c r="BJ42" s="34">
        <v>2</v>
      </c>
      <c r="BK42" s="34">
        <v>0</v>
      </c>
      <c r="BL42" s="34">
        <v>0</v>
      </c>
      <c r="BM42" s="34">
        <v>0</v>
      </c>
      <c r="BN42" s="34">
        <v>0</v>
      </c>
      <c r="BO42" s="34">
        <v>0</v>
      </c>
      <c r="BP42" s="34">
        <v>0</v>
      </c>
      <c r="BQ42" s="33"/>
      <c r="BR42" s="35">
        <f t="shared" si="19"/>
        <v>23</v>
      </c>
      <c r="BS42" s="36">
        <v>23</v>
      </c>
      <c r="BT42" s="35">
        <f t="shared" si="20"/>
        <v>23</v>
      </c>
      <c r="BU42" s="37">
        <v>21</v>
      </c>
      <c r="BV42" s="37">
        <v>0</v>
      </c>
      <c r="BW42" s="37">
        <v>0</v>
      </c>
      <c r="BX42" s="38">
        <f t="shared" si="21"/>
        <v>26</v>
      </c>
      <c r="BY42" s="38">
        <f t="shared" si="22"/>
        <v>23</v>
      </c>
      <c r="BZ42" s="39">
        <f t="shared" si="23"/>
        <v>1.4444444444444444</v>
      </c>
    </row>
    <row r="43" spans="1:78" ht="46.5" x14ac:dyDescent="0.3">
      <c r="A43" s="25" t="s">
        <v>160</v>
      </c>
      <c r="B43" s="26" t="s">
        <v>161</v>
      </c>
      <c r="C43" s="27" t="s">
        <v>81</v>
      </c>
      <c r="D43" s="27" t="s">
        <v>85</v>
      </c>
      <c r="E43" s="28" t="s">
        <v>162</v>
      </c>
      <c r="F43" s="28" t="s">
        <v>163</v>
      </c>
      <c r="G43" s="28" t="s">
        <v>164</v>
      </c>
      <c r="H43" s="47">
        <v>15</v>
      </c>
      <c r="I43" s="46"/>
      <c r="J43" s="31">
        <v>1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1</v>
      </c>
      <c r="R43" s="31">
        <v>1</v>
      </c>
      <c r="S43" s="31">
        <v>0</v>
      </c>
      <c r="T43" s="31">
        <v>0</v>
      </c>
      <c r="U43" s="31">
        <v>0</v>
      </c>
      <c r="V43" s="31">
        <v>1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2">
        <f t="shared" si="13"/>
        <v>3</v>
      </c>
      <c r="AM43" s="32">
        <f t="shared" si="14"/>
        <v>0</v>
      </c>
      <c r="AN43" s="32">
        <f t="shared" si="15"/>
        <v>0</v>
      </c>
      <c r="AO43" s="32">
        <f t="shared" si="16"/>
        <v>1</v>
      </c>
      <c r="AP43" s="31">
        <v>3</v>
      </c>
      <c r="AQ43" s="31">
        <v>0</v>
      </c>
      <c r="AR43" s="31">
        <v>0</v>
      </c>
      <c r="AS43" s="31">
        <v>1</v>
      </c>
      <c r="AT43" s="32">
        <f t="shared" si="17"/>
        <v>4</v>
      </c>
      <c r="AU43" s="32">
        <f t="shared" si="18"/>
        <v>4</v>
      </c>
      <c r="AV43" s="33"/>
      <c r="AW43" s="34">
        <v>3</v>
      </c>
      <c r="AX43" s="34">
        <v>0</v>
      </c>
      <c r="AY43" s="34">
        <v>0</v>
      </c>
      <c r="AZ43" s="34">
        <v>1</v>
      </c>
      <c r="BA43" s="34">
        <v>3</v>
      </c>
      <c r="BB43" s="34">
        <v>0</v>
      </c>
      <c r="BC43" s="34">
        <v>0</v>
      </c>
      <c r="BD43" s="34">
        <v>1</v>
      </c>
      <c r="BE43" s="34">
        <v>3</v>
      </c>
      <c r="BF43" s="34">
        <v>0</v>
      </c>
      <c r="BG43" s="34">
        <v>0</v>
      </c>
      <c r="BH43" s="34">
        <v>1</v>
      </c>
      <c r="BI43" s="34">
        <v>0</v>
      </c>
      <c r="BJ43" s="34">
        <v>0</v>
      </c>
      <c r="BK43" s="34">
        <v>0</v>
      </c>
      <c r="BL43" s="34">
        <v>0</v>
      </c>
      <c r="BM43" s="34">
        <v>0</v>
      </c>
      <c r="BN43" s="34">
        <v>0</v>
      </c>
      <c r="BO43" s="34">
        <v>0</v>
      </c>
      <c r="BP43" s="34">
        <v>0</v>
      </c>
      <c r="BQ43" s="33"/>
      <c r="BR43" s="35">
        <f t="shared" si="19"/>
        <v>4</v>
      </c>
      <c r="BS43" s="36">
        <v>4</v>
      </c>
      <c r="BT43" s="35">
        <f t="shared" si="20"/>
        <v>4</v>
      </c>
      <c r="BU43" s="37">
        <v>4</v>
      </c>
      <c r="BV43" s="37">
        <v>0</v>
      </c>
      <c r="BW43" s="37">
        <v>0</v>
      </c>
      <c r="BX43" s="38">
        <f t="shared" si="21"/>
        <v>4</v>
      </c>
      <c r="BY43" s="38">
        <f t="shared" si="22"/>
        <v>4</v>
      </c>
      <c r="BZ43" s="39">
        <f t="shared" si="23"/>
        <v>0.26666666666666666</v>
      </c>
    </row>
    <row r="44" spans="1:78" ht="35.25" x14ac:dyDescent="0.3">
      <c r="A44" s="25" t="s">
        <v>160</v>
      </c>
      <c r="B44" s="26" t="s">
        <v>161</v>
      </c>
      <c r="C44" s="27" t="s">
        <v>81</v>
      </c>
      <c r="D44" s="27" t="s">
        <v>85</v>
      </c>
      <c r="E44" s="28" t="s">
        <v>162</v>
      </c>
      <c r="F44" s="28" t="s">
        <v>165</v>
      </c>
      <c r="G44" s="28" t="s">
        <v>121</v>
      </c>
      <c r="H44" s="47">
        <v>15</v>
      </c>
      <c r="I44" s="46"/>
      <c r="J44" s="31">
        <v>1</v>
      </c>
      <c r="K44" s="31">
        <v>0</v>
      </c>
      <c r="L44" s="31">
        <v>0</v>
      </c>
      <c r="M44" s="31">
        <v>0</v>
      </c>
      <c r="N44" s="31">
        <v>1</v>
      </c>
      <c r="O44" s="31">
        <v>3</v>
      </c>
      <c r="P44" s="31">
        <v>0</v>
      </c>
      <c r="Q44" s="31">
        <v>0</v>
      </c>
      <c r="R44" s="31">
        <v>0</v>
      </c>
      <c r="S44" s="31">
        <v>5</v>
      </c>
      <c r="T44" s="31">
        <v>0</v>
      </c>
      <c r="U44" s="31">
        <v>0</v>
      </c>
      <c r="V44" s="31">
        <v>0</v>
      </c>
      <c r="W44" s="31">
        <v>3</v>
      </c>
      <c r="X44" s="31">
        <v>0</v>
      </c>
      <c r="Y44" s="31">
        <v>0</v>
      </c>
      <c r="Z44" s="31">
        <v>2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2">
        <f t="shared" si="13"/>
        <v>4</v>
      </c>
      <c r="AM44" s="32">
        <f t="shared" si="14"/>
        <v>11</v>
      </c>
      <c r="AN44" s="32">
        <f t="shared" si="15"/>
        <v>0</v>
      </c>
      <c r="AO44" s="32">
        <f t="shared" si="16"/>
        <v>0</v>
      </c>
      <c r="AP44" s="31">
        <v>3</v>
      </c>
      <c r="AQ44" s="31">
        <v>8</v>
      </c>
      <c r="AR44" s="31">
        <v>0</v>
      </c>
      <c r="AS44" s="31">
        <v>0</v>
      </c>
      <c r="AT44" s="32">
        <f t="shared" si="17"/>
        <v>15</v>
      </c>
      <c r="AU44" s="32">
        <f t="shared" si="18"/>
        <v>11</v>
      </c>
      <c r="AV44" s="33"/>
      <c r="AW44" s="34">
        <v>4</v>
      </c>
      <c r="AX44" s="34">
        <v>3</v>
      </c>
      <c r="AY44" s="34">
        <v>0</v>
      </c>
      <c r="AZ44" s="34">
        <v>0</v>
      </c>
      <c r="BA44" s="34">
        <v>4</v>
      </c>
      <c r="BB44" s="34">
        <v>11</v>
      </c>
      <c r="BC44" s="34">
        <v>0</v>
      </c>
      <c r="BD44" s="34">
        <v>0</v>
      </c>
      <c r="BE44" s="34">
        <v>4</v>
      </c>
      <c r="BF44" s="34">
        <v>11</v>
      </c>
      <c r="BG44" s="34">
        <v>0</v>
      </c>
      <c r="BH44" s="34">
        <v>0</v>
      </c>
      <c r="BI44" s="34">
        <v>0</v>
      </c>
      <c r="BJ44" s="34">
        <v>0</v>
      </c>
      <c r="BK44" s="34">
        <v>0</v>
      </c>
      <c r="BL44" s="34">
        <v>0</v>
      </c>
      <c r="BM44" s="34">
        <v>0</v>
      </c>
      <c r="BN44" s="34">
        <v>0</v>
      </c>
      <c r="BO44" s="34">
        <v>0</v>
      </c>
      <c r="BP44" s="34">
        <v>0</v>
      </c>
      <c r="BQ44" s="33"/>
      <c r="BR44" s="35">
        <f t="shared" si="19"/>
        <v>11</v>
      </c>
      <c r="BS44" s="36">
        <v>9</v>
      </c>
      <c r="BT44" s="35">
        <f t="shared" si="20"/>
        <v>11</v>
      </c>
      <c r="BU44" s="37">
        <v>9</v>
      </c>
      <c r="BV44" s="37">
        <v>0</v>
      </c>
      <c r="BW44" s="37">
        <v>0</v>
      </c>
      <c r="BX44" s="38">
        <f t="shared" si="21"/>
        <v>15</v>
      </c>
      <c r="BY44" s="38">
        <f t="shared" si="22"/>
        <v>11</v>
      </c>
      <c r="BZ44" s="39">
        <f t="shared" si="23"/>
        <v>1</v>
      </c>
    </row>
    <row r="45" spans="1:78" ht="35.25" x14ac:dyDescent="0.3">
      <c r="A45" s="25" t="s">
        <v>160</v>
      </c>
      <c r="B45" s="26" t="s">
        <v>161</v>
      </c>
      <c r="C45" s="27" t="s">
        <v>81</v>
      </c>
      <c r="D45" s="27" t="s">
        <v>85</v>
      </c>
      <c r="E45" s="28" t="s">
        <v>162</v>
      </c>
      <c r="F45" s="28" t="s">
        <v>166</v>
      </c>
      <c r="G45" s="56" t="s">
        <v>167</v>
      </c>
      <c r="H45" s="47">
        <v>15</v>
      </c>
      <c r="I45" s="46"/>
      <c r="J45" s="31">
        <v>0</v>
      </c>
      <c r="K45" s="31">
        <v>0</v>
      </c>
      <c r="L45" s="31">
        <v>0</v>
      </c>
      <c r="M45" s="31">
        <v>0</v>
      </c>
      <c r="N45" s="31">
        <v>1</v>
      </c>
      <c r="O45" s="31">
        <v>3</v>
      </c>
      <c r="P45" s="31">
        <v>0</v>
      </c>
      <c r="Q45" s="31">
        <v>0</v>
      </c>
      <c r="R45" s="31">
        <v>0</v>
      </c>
      <c r="S45" s="31">
        <v>2</v>
      </c>
      <c r="T45" s="31">
        <v>0</v>
      </c>
      <c r="U45" s="31">
        <v>1</v>
      </c>
      <c r="V45" s="31">
        <v>0</v>
      </c>
      <c r="W45" s="31">
        <v>4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2">
        <f t="shared" si="13"/>
        <v>1</v>
      </c>
      <c r="AM45" s="32">
        <f t="shared" si="14"/>
        <v>9</v>
      </c>
      <c r="AN45" s="32">
        <f t="shared" si="15"/>
        <v>0</v>
      </c>
      <c r="AO45" s="32">
        <f t="shared" si="16"/>
        <v>1</v>
      </c>
      <c r="AP45" s="31">
        <v>1</v>
      </c>
      <c r="AQ45" s="31">
        <v>8</v>
      </c>
      <c r="AR45" s="31">
        <v>0</v>
      </c>
      <c r="AS45" s="31">
        <v>1</v>
      </c>
      <c r="AT45" s="32">
        <f t="shared" si="17"/>
        <v>11</v>
      </c>
      <c r="AU45" s="32">
        <f t="shared" si="18"/>
        <v>10</v>
      </c>
      <c r="AV45" s="33"/>
      <c r="AW45" s="34">
        <v>0</v>
      </c>
      <c r="AX45" s="34">
        <v>2</v>
      </c>
      <c r="AY45" s="34">
        <v>0</v>
      </c>
      <c r="AZ45" s="34">
        <v>0</v>
      </c>
      <c r="BA45" s="34">
        <v>1</v>
      </c>
      <c r="BB45" s="34">
        <v>9</v>
      </c>
      <c r="BC45" s="34">
        <v>0</v>
      </c>
      <c r="BD45" s="34">
        <v>1</v>
      </c>
      <c r="BE45" s="34">
        <v>1</v>
      </c>
      <c r="BF45" s="34">
        <v>9</v>
      </c>
      <c r="BG45" s="34">
        <v>0</v>
      </c>
      <c r="BH45" s="34">
        <v>1</v>
      </c>
      <c r="BI45" s="34">
        <v>0</v>
      </c>
      <c r="BJ45" s="34">
        <v>5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3"/>
      <c r="BR45" s="35">
        <f t="shared" si="19"/>
        <v>10</v>
      </c>
      <c r="BS45" s="36">
        <v>9</v>
      </c>
      <c r="BT45" s="35">
        <f t="shared" si="20"/>
        <v>10</v>
      </c>
      <c r="BU45" s="37">
        <v>9</v>
      </c>
      <c r="BV45" s="37">
        <v>0</v>
      </c>
      <c r="BW45" s="37">
        <v>0</v>
      </c>
      <c r="BX45" s="38">
        <f t="shared" si="21"/>
        <v>11</v>
      </c>
      <c r="BY45" s="38">
        <f t="shared" si="22"/>
        <v>10</v>
      </c>
      <c r="BZ45" s="39">
        <f t="shared" si="23"/>
        <v>0.73333333333333328</v>
      </c>
    </row>
    <row r="46" spans="1:78" ht="35.25" x14ac:dyDescent="0.3">
      <c r="A46" s="25" t="s">
        <v>160</v>
      </c>
      <c r="B46" s="26" t="s">
        <v>161</v>
      </c>
      <c r="C46" s="27" t="s">
        <v>81</v>
      </c>
      <c r="D46" s="27" t="s">
        <v>85</v>
      </c>
      <c r="E46" s="28" t="s">
        <v>162</v>
      </c>
      <c r="F46" s="28" t="s">
        <v>168</v>
      </c>
      <c r="G46" s="28" t="s">
        <v>110</v>
      </c>
      <c r="H46" s="47">
        <v>14</v>
      </c>
      <c r="I46" s="46"/>
      <c r="J46" s="31">
        <v>1</v>
      </c>
      <c r="K46" s="31">
        <v>0</v>
      </c>
      <c r="L46" s="31">
        <v>0</v>
      </c>
      <c r="M46" s="31">
        <v>0</v>
      </c>
      <c r="N46" s="31">
        <v>2</v>
      </c>
      <c r="O46" s="31">
        <v>2</v>
      </c>
      <c r="P46" s="31">
        <v>0</v>
      </c>
      <c r="Q46" s="31">
        <v>0</v>
      </c>
      <c r="R46" s="31">
        <v>6</v>
      </c>
      <c r="S46" s="31">
        <v>2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1</v>
      </c>
      <c r="AA46" s="31">
        <v>1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2">
        <f t="shared" si="13"/>
        <v>10</v>
      </c>
      <c r="AM46" s="32">
        <f t="shared" si="14"/>
        <v>5</v>
      </c>
      <c r="AN46" s="32">
        <f t="shared" si="15"/>
        <v>0</v>
      </c>
      <c r="AO46" s="32">
        <f t="shared" si="16"/>
        <v>0</v>
      </c>
      <c r="AP46" s="31">
        <v>3</v>
      </c>
      <c r="AQ46" s="31">
        <v>3</v>
      </c>
      <c r="AR46" s="31">
        <v>0</v>
      </c>
      <c r="AS46" s="31">
        <v>0</v>
      </c>
      <c r="AT46" s="32">
        <f t="shared" si="17"/>
        <v>15</v>
      </c>
      <c r="AU46" s="32">
        <f t="shared" si="18"/>
        <v>6</v>
      </c>
      <c r="AV46" s="33"/>
      <c r="AW46" s="34">
        <v>6</v>
      </c>
      <c r="AX46" s="34">
        <v>3</v>
      </c>
      <c r="AY46" s="34">
        <v>0</v>
      </c>
      <c r="AZ46" s="34">
        <v>0</v>
      </c>
      <c r="BA46" s="34">
        <v>10</v>
      </c>
      <c r="BB46" s="34">
        <v>5</v>
      </c>
      <c r="BC46" s="34">
        <v>0</v>
      </c>
      <c r="BD46" s="34">
        <v>0</v>
      </c>
      <c r="BE46" s="34">
        <v>10</v>
      </c>
      <c r="BF46" s="34">
        <v>5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4">
        <v>0</v>
      </c>
      <c r="BN46" s="34">
        <v>0</v>
      </c>
      <c r="BO46" s="34">
        <v>0</v>
      </c>
      <c r="BP46" s="34">
        <v>0</v>
      </c>
      <c r="BQ46" s="33"/>
      <c r="BR46" s="35">
        <f t="shared" si="19"/>
        <v>6</v>
      </c>
      <c r="BS46" s="36">
        <v>4</v>
      </c>
      <c r="BT46" s="35">
        <f t="shared" si="20"/>
        <v>6</v>
      </c>
      <c r="BU46" s="37">
        <v>4</v>
      </c>
      <c r="BV46" s="37">
        <v>0</v>
      </c>
      <c r="BW46" s="37">
        <v>0</v>
      </c>
      <c r="BX46" s="38">
        <f t="shared" si="21"/>
        <v>15</v>
      </c>
      <c r="BY46" s="38">
        <f t="shared" si="22"/>
        <v>6</v>
      </c>
      <c r="BZ46" s="39">
        <f t="shared" si="23"/>
        <v>1.0714285714285714</v>
      </c>
    </row>
    <row r="47" spans="1:78" ht="35.25" x14ac:dyDescent="0.3">
      <c r="A47" s="25" t="s">
        <v>160</v>
      </c>
      <c r="B47" s="26" t="s">
        <v>161</v>
      </c>
      <c r="C47" s="27" t="s">
        <v>81</v>
      </c>
      <c r="D47" s="27" t="s">
        <v>85</v>
      </c>
      <c r="E47" s="28" t="s">
        <v>169</v>
      </c>
      <c r="F47" s="28" t="s">
        <v>170</v>
      </c>
      <c r="G47" s="28" t="s">
        <v>171</v>
      </c>
      <c r="H47" s="47">
        <v>14</v>
      </c>
      <c r="I47" s="46"/>
      <c r="J47" s="31">
        <v>0</v>
      </c>
      <c r="K47" s="31">
        <v>0</v>
      </c>
      <c r="L47" s="31">
        <v>0</v>
      </c>
      <c r="M47" s="31">
        <v>0</v>
      </c>
      <c r="N47" s="31">
        <v>2</v>
      </c>
      <c r="O47" s="31">
        <v>0</v>
      </c>
      <c r="P47" s="31">
        <v>0</v>
      </c>
      <c r="Q47" s="31">
        <v>0</v>
      </c>
      <c r="R47" s="31">
        <v>8</v>
      </c>
      <c r="S47" s="31">
        <v>1</v>
      </c>
      <c r="T47" s="31">
        <v>0</v>
      </c>
      <c r="U47" s="31">
        <v>0</v>
      </c>
      <c r="V47" s="31">
        <v>2</v>
      </c>
      <c r="W47" s="31">
        <v>1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2">
        <f t="shared" si="13"/>
        <v>12</v>
      </c>
      <c r="AM47" s="32">
        <f t="shared" si="14"/>
        <v>2</v>
      </c>
      <c r="AN47" s="32">
        <f t="shared" si="15"/>
        <v>0</v>
      </c>
      <c r="AO47" s="32">
        <f t="shared" si="16"/>
        <v>0</v>
      </c>
      <c r="AP47" s="31">
        <v>10</v>
      </c>
      <c r="AQ47" s="31">
        <v>2</v>
      </c>
      <c r="AR47" s="31">
        <v>0</v>
      </c>
      <c r="AS47" s="31">
        <v>0</v>
      </c>
      <c r="AT47" s="32">
        <f t="shared" si="17"/>
        <v>14</v>
      </c>
      <c r="AU47" s="32">
        <f t="shared" si="18"/>
        <v>12</v>
      </c>
      <c r="AV47" s="33"/>
      <c r="AW47" s="34">
        <v>7</v>
      </c>
      <c r="AX47" s="34">
        <v>1</v>
      </c>
      <c r="AY47" s="34">
        <v>0</v>
      </c>
      <c r="AZ47" s="34">
        <v>0</v>
      </c>
      <c r="BA47" s="34">
        <v>12</v>
      </c>
      <c r="BB47" s="34">
        <v>2</v>
      </c>
      <c r="BC47" s="34">
        <v>0</v>
      </c>
      <c r="BD47" s="34">
        <v>0</v>
      </c>
      <c r="BE47" s="34">
        <v>12</v>
      </c>
      <c r="BF47" s="34">
        <v>2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4">
        <v>0</v>
      </c>
      <c r="BN47" s="34">
        <v>0</v>
      </c>
      <c r="BO47" s="34">
        <v>0</v>
      </c>
      <c r="BP47" s="34">
        <v>0</v>
      </c>
      <c r="BQ47" s="33"/>
      <c r="BR47" s="35">
        <f t="shared" si="19"/>
        <v>12</v>
      </c>
      <c r="BS47" s="36">
        <v>12</v>
      </c>
      <c r="BT47" s="35">
        <f t="shared" si="20"/>
        <v>12</v>
      </c>
      <c r="BU47" s="37">
        <v>12</v>
      </c>
      <c r="BV47" s="37">
        <v>0</v>
      </c>
      <c r="BW47" s="37">
        <v>0</v>
      </c>
      <c r="BX47" s="38">
        <f t="shared" si="21"/>
        <v>14</v>
      </c>
      <c r="BY47" s="38">
        <f t="shared" si="22"/>
        <v>12</v>
      </c>
      <c r="BZ47" s="39">
        <f t="shared" si="23"/>
        <v>1</v>
      </c>
    </row>
    <row r="48" spans="1:78" ht="35.25" x14ac:dyDescent="0.3">
      <c r="A48" s="25" t="s">
        <v>160</v>
      </c>
      <c r="B48" s="26" t="s">
        <v>161</v>
      </c>
      <c r="C48" s="27" t="s">
        <v>81</v>
      </c>
      <c r="D48" s="27" t="s">
        <v>85</v>
      </c>
      <c r="E48" s="28" t="s">
        <v>169</v>
      </c>
      <c r="F48" s="28" t="s">
        <v>172</v>
      </c>
      <c r="G48" s="28" t="s">
        <v>173</v>
      </c>
      <c r="H48" s="47">
        <v>13</v>
      </c>
      <c r="I48" s="46"/>
      <c r="J48" s="31">
        <v>0</v>
      </c>
      <c r="K48" s="31">
        <v>0</v>
      </c>
      <c r="L48" s="31">
        <v>0</v>
      </c>
      <c r="M48" s="31">
        <v>0</v>
      </c>
      <c r="N48" s="31">
        <v>2</v>
      </c>
      <c r="O48" s="31">
        <v>0</v>
      </c>
      <c r="P48" s="31">
        <v>0</v>
      </c>
      <c r="Q48" s="31">
        <v>0</v>
      </c>
      <c r="R48" s="31">
        <v>6</v>
      </c>
      <c r="S48" s="31">
        <v>1</v>
      </c>
      <c r="T48" s="31">
        <v>0</v>
      </c>
      <c r="U48" s="31">
        <v>0</v>
      </c>
      <c r="V48" s="31">
        <v>2</v>
      </c>
      <c r="W48" s="31">
        <v>1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2">
        <f t="shared" si="13"/>
        <v>10</v>
      </c>
      <c r="AM48" s="32">
        <f t="shared" si="14"/>
        <v>2</v>
      </c>
      <c r="AN48" s="32">
        <f t="shared" si="15"/>
        <v>0</v>
      </c>
      <c r="AO48" s="32">
        <f t="shared" si="16"/>
        <v>0</v>
      </c>
      <c r="AP48" s="31">
        <v>8</v>
      </c>
      <c r="AQ48" s="31">
        <v>2</v>
      </c>
      <c r="AR48" s="31">
        <v>0</v>
      </c>
      <c r="AS48" s="31">
        <v>0</v>
      </c>
      <c r="AT48" s="32">
        <f t="shared" si="17"/>
        <v>12</v>
      </c>
      <c r="AU48" s="32">
        <f t="shared" si="18"/>
        <v>10</v>
      </c>
      <c r="AV48" s="33"/>
      <c r="AW48" s="34">
        <v>5</v>
      </c>
      <c r="AX48" s="34">
        <v>1</v>
      </c>
      <c r="AY48" s="34">
        <v>0</v>
      </c>
      <c r="AZ48" s="34">
        <v>0</v>
      </c>
      <c r="BA48" s="34">
        <v>10</v>
      </c>
      <c r="BB48" s="34">
        <v>2</v>
      </c>
      <c r="BC48" s="34">
        <v>0</v>
      </c>
      <c r="BD48" s="34">
        <v>0</v>
      </c>
      <c r="BE48" s="34">
        <v>10</v>
      </c>
      <c r="BF48" s="34">
        <v>2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3"/>
      <c r="BR48" s="35">
        <f t="shared" si="19"/>
        <v>10</v>
      </c>
      <c r="BS48" s="36">
        <v>10</v>
      </c>
      <c r="BT48" s="35">
        <f t="shared" si="20"/>
        <v>10</v>
      </c>
      <c r="BU48" s="37">
        <v>10</v>
      </c>
      <c r="BV48" s="37">
        <v>0</v>
      </c>
      <c r="BW48" s="37">
        <v>0</v>
      </c>
      <c r="BX48" s="38">
        <f t="shared" si="21"/>
        <v>12</v>
      </c>
      <c r="BY48" s="38">
        <f t="shared" si="22"/>
        <v>10</v>
      </c>
      <c r="BZ48" s="39">
        <f t="shared" si="23"/>
        <v>0.92307692307692313</v>
      </c>
    </row>
    <row r="49" spans="1:78" ht="46.5" x14ac:dyDescent="0.3">
      <c r="A49" s="25" t="s">
        <v>160</v>
      </c>
      <c r="B49" s="26" t="s">
        <v>161</v>
      </c>
      <c r="C49" s="27" t="s">
        <v>81</v>
      </c>
      <c r="D49" s="27" t="s">
        <v>85</v>
      </c>
      <c r="E49" s="28" t="s">
        <v>169</v>
      </c>
      <c r="F49" s="28" t="s">
        <v>174</v>
      </c>
      <c r="G49" s="28" t="s">
        <v>175</v>
      </c>
      <c r="H49" s="47">
        <v>15</v>
      </c>
      <c r="I49" s="46"/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4</v>
      </c>
      <c r="P49" s="31">
        <v>0</v>
      </c>
      <c r="Q49" s="31">
        <v>0</v>
      </c>
      <c r="R49" s="31">
        <v>1</v>
      </c>
      <c r="S49" s="31">
        <v>4</v>
      </c>
      <c r="T49" s="31">
        <v>0</v>
      </c>
      <c r="U49" s="31">
        <v>0</v>
      </c>
      <c r="V49" s="31">
        <v>1</v>
      </c>
      <c r="W49" s="31">
        <v>2</v>
      </c>
      <c r="X49" s="31">
        <v>0</v>
      </c>
      <c r="Y49" s="31">
        <v>0</v>
      </c>
      <c r="Z49" s="31">
        <v>1</v>
      </c>
      <c r="AA49" s="31">
        <v>1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2">
        <f t="shared" si="13"/>
        <v>3</v>
      </c>
      <c r="AM49" s="32">
        <f t="shared" si="14"/>
        <v>11</v>
      </c>
      <c r="AN49" s="32">
        <f t="shared" si="15"/>
        <v>0</v>
      </c>
      <c r="AO49" s="32">
        <f t="shared" si="16"/>
        <v>0</v>
      </c>
      <c r="AP49" s="31">
        <v>2</v>
      </c>
      <c r="AQ49" s="31">
        <v>9</v>
      </c>
      <c r="AR49" s="31">
        <v>0</v>
      </c>
      <c r="AS49" s="31">
        <v>0</v>
      </c>
      <c r="AT49" s="32">
        <f t="shared" si="17"/>
        <v>14</v>
      </c>
      <c r="AU49" s="32">
        <f t="shared" si="18"/>
        <v>11</v>
      </c>
      <c r="AV49" s="33"/>
      <c r="AW49" s="34">
        <v>1</v>
      </c>
      <c r="AX49" s="34">
        <v>2</v>
      </c>
      <c r="AY49" s="34">
        <v>0</v>
      </c>
      <c r="AZ49" s="34">
        <v>0</v>
      </c>
      <c r="BA49" s="34">
        <v>3</v>
      </c>
      <c r="BB49" s="34">
        <v>11</v>
      </c>
      <c r="BC49" s="34">
        <v>0</v>
      </c>
      <c r="BD49" s="34">
        <v>0</v>
      </c>
      <c r="BE49" s="34">
        <v>2</v>
      </c>
      <c r="BF49" s="34">
        <v>5</v>
      </c>
      <c r="BG49" s="34">
        <v>0</v>
      </c>
      <c r="BH49" s="34">
        <v>0</v>
      </c>
      <c r="BI49" s="34">
        <v>0</v>
      </c>
      <c r="BJ49" s="34">
        <v>2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3"/>
      <c r="BR49" s="35">
        <f t="shared" si="19"/>
        <v>11</v>
      </c>
      <c r="BS49" s="36">
        <v>9</v>
      </c>
      <c r="BT49" s="35">
        <f t="shared" si="20"/>
        <v>11</v>
      </c>
      <c r="BU49" s="37">
        <v>9</v>
      </c>
      <c r="BV49" s="37">
        <v>0</v>
      </c>
      <c r="BW49" s="37">
        <v>0</v>
      </c>
      <c r="BX49" s="38">
        <f t="shared" si="21"/>
        <v>14</v>
      </c>
      <c r="BY49" s="38">
        <f t="shared" si="22"/>
        <v>11</v>
      </c>
      <c r="BZ49" s="39">
        <f t="shared" si="23"/>
        <v>0.93333333333333335</v>
      </c>
    </row>
    <row r="50" spans="1:78" ht="35.25" x14ac:dyDescent="0.3">
      <c r="A50" s="25" t="s">
        <v>186</v>
      </c>
      <c r="B50" s="26" t="s">
        <v>187</v>
      </c>
      <c r="C50" s="27" t="s">
        <v>81</v>
      </c>
      <c r="D50" s="27" t="s">
        <v>85</v>
      </c>
      <c r="E50" s="28" t="s">
        <v>106</v>
      </c>
      <c r="F50" s="28" t="s">
        <v>190</v>
      </c>
      <c r="G50" s="28" t="s">
        <v>191</v>
      </c>
      <c r="H50" s="47">
        <v>20</v>
      </c>
      <c r="I50" s="46"/>
      <c r="J50" s="31">
        <v>0</v>
      </c>
      <c r="K50" s="31">
        <v>1</v>
      </c>
      <c r="L50" s="31">
        <v>0</v>
      </c>
      <c r="M50" s="31">
        <v>0</v>
      </c>
      <c r="N50" s="31">
        <v>9</v>
      </c>
      <c r="O50" s="31">
        <v>12</v>
      </c>
      <c r="P50" s="31">
        <v>0</v>
      </c>
      <c r="Q50" s="31">
        <v>1</v>
      </c>
      <c r="R50" s="31">
        <v>1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2">
        <f t="shared" si="13"/>
        <v>10</v>
      </c>
      <c r="AM50" s="32">
        <f t="shared" si="14"/>
        <v>13</v>
      </c>
      <c r="AN50" s="32">
        <f t="shared" si="15"/>
        <v>0</v>
      </c>
      <c r="AO50" s="32">
        <f t="shared" si="16"/>
        <v>1</v>
      </c>
      <c r="AP50" s="31">
        <v>9</v>
      </c>
      <c r="AQ50" s="31">
        <v>11</v>
      </c>
      <c r="AR50" s="31">
        <v>0</v>
      </c>
      <c r="AS50" s="31">
        <v>1</v>
      </c>
      <c r="AT50" s="32">
        <f t="shared" si="17"/>
        <v>24</v>
      </c>
      <c r="AU50" s="32">
        <f t="shared" si="18"/>
        <v>21</v>
      </c>
      <c r="AV50" s="33"/>
      <c r="AW50" s="34">
        <v>3</v>
      </c>
      <c r="AX50" s="34">
        <v>5</v>
      </c>
      <c r="AY50" s="34">
        <v>0</v>
      </c>
      <c r="AZ50" s="34">
        <v>0</v>
      </c>
      <c r="BA50" s="34">
        <v>9</v>
      </c>
      <c r="BB50" s="34">
        <v>12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2</v>
      </c>
      <c r="BJ50" s="34">
        <v>5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3"/>
      <c r="BR50" s="35">
        <f t="shared" si="19"/>
        <v>21</v>
      </c>
      <c r="BS50" s="36">
        <v>21</v>
      </c>
      <c r="BT50" s="35">
        <f t="shared" si="20"/>
        <v>21</v>
      </c>
      <c r="BU50" s="37">
        <v>17</v>
      </c>
      <c r="BV50" s="37">
        <v>0</v>
      </c>
      <c r="BW50" s="37">
        <v>0</v>
      </c>
      <c r="BX50" s="38">
        <f t="shared" si="21"/>
        <v>24</v>
      </c>
      <c r="BY50" s="38">
        <f t="shared" si="22"/>
        <v>21</v>
      </c>
      <c r="BZ50" s="39">
        <f t="shared" si="23"/>
        <v>1.2</v>
      </c>
    </row>
    <row r="51" spans="1:78" ht="35.25" x14ac:dyDescent="0.3">
      <c r="A51" s="25" t="s">
        <v>201</v>
      </c>
      <c r="B51" s="26" t="s">
        <v>202</v>
      </c>
      <c r="C51" s="27" t="s">
        <v>81</v>
      </c>
      <c r="D51" s="27" t="s">
        <v>85</v>
      </c>
      <c r="E51" s="28" t="s">
        <v>208</v>
      </c>
      <c r="F51" s="28" t="s">
        <v>209</v>
      </c>
      <c r="G51" s="56" t="s">
        <v>173</v>
      </c>
      <c r="H51" s="47">
        <v>20</v>
      </c>
      <c r="I51" s="46"/>
      <c r="J51" s="31">
        <v>0</v>
      </c>
      <c r="K51" s="31">
        <v>0</v>
      </c>
      <c r="L51" s="31">
        <v>0</v>
      </c>
      <c r="M51" s="31">
        <v>0</v>
      </c>
      <c r="N51" s="31">
        <v>18</v>
      </c>
      <c r="O51" s="31">
        <v>1</v>
      </c>
      <c r="P51" s="31">
        <v>0</v>
      </c>
      <c r="Q51" s="31">
        <v>0</v>
      </c>
      <c r="R51" s="31">
        <v>1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2">
        <f t="shared" si="13"/>
        <v>19</v>
      </c>
      <c r="AM51" s="32">
        <f t="shared" si="14"/>
        <v>1</v>
      </c>
      <c r="AN51" s="32">
        <f t="shared" si="15"/>
        <v>0</v>
      </c>
      <c r="AO51" s="32">
        <f t="shared" si="16"/>
        <v>0</v>
      </c>
      <c r="AP51" s="31">
        <v>19</v>
      </c>
      <c r="AQ51" s="31">
        <v>1</v>
      </c>
      <c r="AR51" s="31">
        <v>0</v>
      </c>
      <c r="AS51" s="31">
        <v>0</v>
      </c>
      <c r="AT51" s="32">
        <f t="shared" si="17"/>
        <v>20</v>
      </c>
      <c r="AU51" s="32">
        <f t="shared" si="18"/>
        <v>20</v>
      </c>
      <c r="AV51" s="33"/>
      <c r="AW51" s="53">
        <v>5</v>
      </c>
      <c r="AX51" s="53">
        <v>1</v>
      </c>
      <c r="AY51" s="53">
        <v>0</v>
      </c>
      <c r="AZ51" s="53">
        <v>0</v>
      </c>
      <c r="BA51" s="53">
        <v>18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13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33"/>
      <c r="BR51" s="35">
        <f t="shared" si="19"/>
        <v>20</v>
      </c>
      <c r="BS51" s="37">
        <v>20</v>
      </c>
      <c r="BT51" s="35">
        <f t="shared" si="20"/>
        <v>20</v>
      </c>
      <c r="BU51" s="37">
        <v>20</v>
      </c>
      <c r="BV51" s="37">
        <v>0</v>
      </c>
      <c r="BW51" s="37">
        <v>0</v>
      </c>
      <c r="BX51" s="38">
        <f t="shared" si="21"/>
        <v>20</v>
      </c>
      <c r="BY51" s="38">
        <f t="shared" si="22"/>
        <v>20</v>
      </c>
      <c r="BZ51" s="39">
        <f t="shared" si="23"/>
        <v>1</v>
      </c>
    </row>
    <row r="52" spans="1:78" ht="35.25" x14ac:dyDescent="0.3">
      <c r="A52" s="25" t="s">
        <v>201</v>
      </c>
      <c r="B52" s="26" t="s">
        <v>202</v>
      </c>
      <c r="C52" s="27" t="s">
        <v>81</v>
      </c>
      <c r="D52" s="27" t="s">
        <v>85</v>
      </c>
      <c r="E52" s="28" t="s">
        <v>210</v>
      </c>
      <c r="F52" s="28" t="s">
        <v>211</v>
      </c>
      <c r="G52" s="28" t="s">
        <v>204</v>
      </c>
      <c r="H52" s="47">
        <v>17</v>
      </c>
      <c r="I52" s="46"/>
      <c r="J52" s="31">
        <v>0</v>
      </c>
      <c r="K52" s="31">
        <v>0</v>
      </c>
      <c r="L52" s="31">
        <v>0</v>
      </c>
      <c r="M52" s="31">
        <v>0</v>
      </c>
      <c r="N52" s="31">
        <v>13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2">
        <f t="shared" si="13"/>
        <v>13</v>
      </c>
      <c r="AM52" s="32">
        <f t="shared" si="14"/>
        <v>0</v>
      </c>
      <c r="AN52" s="32">
        <f t="shared" si="15"/>
        <v>0</v>
      </c>
      <c r="AO52" s="32">
        <f t="shared" si="16"/>
        <v>0</v>
      </c>
      <c r="AP52" s="31">
        <v>13</v>
      </c>
      <c r="AQ52" s="31">
        <v>0</v>
      </c>
      <c r="AR52" s="31">
        <v>0</v>
      </c>
      <c r="AS52" s="31">
        <v>0</v>
      </c>
      <c r="AT52" s="32">
        <f t="shared" si="17"/>
        <v>13</v>
      </c>
      <c r="AU52" s="32">
        <f t="shared" si="18"/>
        <v>13</v>
      </c>
      <c r="AV52" s="33"/>
      <c r="AW52" s="34">
        <v>8</v>
      </c>
      <c r="AX52" s="34">
        <v>0</v>
      </c>
      <c r="AY52" s="34">
        <v>0</v>
      </c>
      <c r="AZ52" s="34">
        <v>0</v>
      </c>
      <c r="BA52" s="34">
        <v>13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3"/>
      <c r="BR52" s="35">
        <f t="shared" si="19"/>
        <v>13</v>
      </c>
      <c r="BS52" s="36">
        <v>13</v>
      </c>
      <c r="BT52" s="35">
        <f t="shared" si="20"/>
        <v>13</v>
      </c>
      <c r="BU52" s="37">
        <v>13</v>
      </c>
      <c r="BV52" s="37">
        <v>0</v>
      </c>
      <c r="BW52" s="37">
        <v>0</v>
      </c>
      <c r="BX52" s="38">
        <f t="shared" si="21"/>
        <v>13</v>
      </c>
      <c r="BY52" s="38">
        <f t="shared" si="22"/>
        <v>13</v>
      </c>
      <c r="BZ52" s="39">
        <f t="shared" si="23"/>
        <v>0.76470588235294112</v>
      </c>
    </row>
    <row r="53" spans="1:78" ht="46.5" x14ac:dyDescent="0.3">
      <c r="A53" s="25" t="s">
        <v>219</v>
      </c>
      <c r="B53" s="26" t="s">
        <v>220</v>
      </c>
      <c r="C53" s="27" t="s">
        <v>81</v>
      </c>
      <c r="D53" s="27" t="s">
        <v>85</v>
      </c>
      <c r="E53" s="28" t="s">
        <v>87</v>
      </c>
      <c r="F53" s="28" t="s">
        <v>221</v>
      </c>
      <c r="G53" s="28" t="s">
        <v>222</v>
      </c>
      <c r="H53" s="47">
        <v>17</v>
      </c>
      <c r="I53" s="46"/>
      <c r="J53" s="31">
        <v>3</v>
      </c>
      <c r="K53" s="31">
        <v>13</v>
      </c>
      <c r="L53" s="31">
        <v>0</v>
      </c>
      <c r="M53" s="31">
        <v>0</v>
      </c>
      <c r="N53" s="31">
        <v>2</v>
      </c>
      <c r="O53" s="31">
        <v>2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2">
        <f t="shared" si="13"/>
        <v>5</v>
      </c>
      <c r="AM53" s="32">
        <f t="shared" si="14"/>
        <v>15</v>
      </c>
      <c r="AN53" s="32">
        <f t="shared" si="15"/>
        <v>0</v>
      </c>
      <c r="AO53" s="32">
        <f t="shared" si="16"/>
        <v>0</v>
      </c>
      <c r="AP53" s="31">
        <v>5</v>
      </c>
      <c r="AQ53" s="31">
        <v>13</v>
      </c>
      <c r="AR53" s="31">
        <v>0</v>
      </c>
      <c r="AS53" s="31">
        <v>0</v>
      </c>
      <c r="AT53" s="32">
        <f t="shared" si="17"/>
        <v>20</v>
      </c>
      <c r="AU53" s="32">
        <f t="shared" si="18"/>
        <v>18</v>
      </c>
      <c r="AV53" s="33"/>
      <c r="AW53" s="34">
        <v>2</v>
      </c>
      <c r="AX53" s="34">
        <v>4</v>
      </c>
      <c r="AY53" s="34">
        <v>0</v>
      </c>
      <c r="AZ53" s="34">
        <v>0</v>
      </c>
      <c r="BA53" s="34">
        <v>5</v>
      </c>
      <c r="BB53" s="34">
        <v>15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3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3"/>
      <c r="BR53" s="35">
        <f t="shared" si="19"/>
        <v>18</v>
      </c>
      <c r="BS53" s="36">
        <v>18</v>
      </c>
      <c r="BT53" s="35">
        <f t="shared" si="20"/>
        <v>18</v>
      </c>
      <c r="BU53" s="37">
        <v>15</v>
      </c>
      <c r="BV53" s="37">
        <v>0</v>
      </c>
      <c r="BW53" s="37">
        <v>0</v>
      </c>
      <c r="BX53" s="38">
        <f t="shared" si="21"/>
        <v>20</v>
      </c>
      <c r="BY53" s="38">
        <f t="shared" si="22"/>
        <v>18</v>
      </c>
      <c r="BZ53" s="39">
        <f t="shared" si="23"/>
        <v>1.1764705882352942</v>
      </c>
    </row>
    <row r="54" spans="1:78" ht="35.25" x14ac:dyDescent="0.3">
      <c r="A54" s="61" t="s">
        <v>223</v>
      </c>
      <c r="B54" s="55" t="s">
        <v>224</v>
      </c>
      <c r="C54" s="27" t="s">
        <v>81</v>
      </c>
      <c r="D54" s="27" t="s">
        <v>85</v>
      </c>
      <c r="E54" s="28" t="s">
        <v>83</v>
      </c>
      <c r="F54" s="55" t="s">
        <v>99</v>
      </c>
      <c r="G54" s="28" t="s">
        <v>225</v>
      </c>
      <c r="H54" s="62">
        <v>22</v>
      </c>
      <c r="I54" s="46"/>
      <c r="J54" s="31" t="s">
        <v>226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2" t="e">
        <f t="shared" si="13"/>
        <v>#VALUE!</v>
      </c>
      <c r="AM54" s="32">
        <f t="shared" si="14"/>
        <v>0</v>
      </c>
      <c r="AN54" s="32">
        <f t="shared" si="15"/>
        <v>0</v>
      </c>
      <c r="AO54" s="32">
        <f t="shared" si="16"/>
        <v>0</v>
      </c>
      <c r="AP54" s="31"/>
      <c r="AQ54" s="31"/>
      <c r="AR54" s="31"/>
      <c r="AS54" s="31"/>
      <c r="AT54" s="32" t="e">
        <f t="shared" si="17"/>
        <v>#VALUE!</v>
      </c>
      <c r="AU54" s="32">
        <f t="shared" si="18"/>
        <v>0</v>
      </c>
      <c r="AV54" s="3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33"/>
      <c r="BR54" s="35">
        <f t="shared" si="19"/>
        <v>0</v>
      </c>
      <c r="BS54" s="37"/>
      <c r="BT54" s="35">
        <f t="shared" si="20"/>
        <v>0</v>
      </c>
      <c r="BU54" s="37"/>
      <c r="BV54" s="37"/>
      <c r="BW54" s="37"/>
      <c r="BX54" s="38">
        <v>8</v>
      </c>
      <c r="BY54" s="38">
        <v>7</v>
      </c>
      <c r="BZ54" s="39">
        <f>SUM(BX54/H54)</f>
        <v>0.36363636363636365</v>
      </c>
    </row>
    <row r="55" spans="1:78" ht="46.5" x14ac:dyDescent="0.3">
      <c r="A55" s="61" t="s">
        <v>232</v>
      </c>
      <c r="B55" s="63" t="s">
        <v>233</v>
      </c>
      <c r="C55" s="27" t="s">
        <v>81</v>
      </c>
      <c r="D55" s="27" t="s">
        <v>85</v>
      </c>
      <c r="E55" s="28" t="s">
        <v>238</v>
      </c>
      <c r="F55" s="27" t="s">
        <v>168</v>
      </c>
      <c r="G55" s="63" t="s">
        <v>239</v>
      </c>
      <c r="H55" s="62">
        <v>15</v>
      </c>
      <c r="I55" s="46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1</v>
      </c>
      <c r="AE55" s="31">
        <v>5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2">
        <f t="shared" si="13"/>
        <v>1</v>
      </c>
      <c r="AM55" s="32">
        <f t="shared" si="14"/>
        <v>5</v>
      </c>
      <c r="AN55" s="32">
        <f t="shared" si="15"/>
        <v>0</v>
      </c>
      <c r="AO55" s="32">
        <f t="shared" si="16"/>
        <v>0</v>
      </c>
      <c r="AP55" s="31">
        <v>0</v>
      </c>
      <c r="AQ55" s="31">
        <v>4</v>
      </c>
      <c r="AR55" s="31">
        <v>0</v>
      </c>
      <c r="AS55" s="31">
        <v>0</v>
      </c>
      <c r="AT55" s="32">
        <f t="shared" si="17"/>
        <v>6</v>
      </c>
      <c r="AU55" s="32">
        <f t="shared" si="18"/>
        <v>4</v>
      </c>
      <c r="AV55" s="33"/>
      <c r="AW55" s="52">
        <v>0</v>
      </c>
      <c r="AX55" s="52">
        <v>0</v>
      </c>
      <c r="AY55" s="52">
        <v>0</v>
      </c>
      <c r="AZ55" s="52">
        <v>0</v>
      </c>
      <c r="BA55" s="52">
        <v>0</v>
      </c>
      <c r="BB55" s="52">
        <v>0</v>
      </c>
      <c r="BC55" s="52">
        <v>0</v>
      </c>
      <c r="BD55" s="52">
        <v>0</v>
      </c>
      <c r="BE55" s="52">
        <v>0</v>
      </c>
      <c r="BF55" s="52">
        <v>4</v>
      </c>
      <c r="BG55" s="52">
        <v>0</v>
      </c>
      <c r="BH55" s="52">
        <v>0</v>
      </c>
      <c r="BI55" s="52">
        <v>0</v>
      </c>
      <c r="BJ55" s="52">
        <v>0</v>
      </c>
      <c r="BK55" s="52">
        <v>0</v>
      </c>
      <c r="BL55" s="52">
        <v>0</v>
      </c>
      <c r="BM55" s="52">
        <v>0</v>
      </c>
      <c r="BN55" s="52">
        <v>0</v>
      </c>
      <c r="BO55" s="52">
        <v>0</v>
      </c>
      <c r="BP55" s="52">
        <v>0</v>
      </c>
      <c r="BQ55" s="33"/>
      <c r="BR55" s="64">
        <f t="shared" si="19"/>
        <v>4</v>
      </c>
      <c r="BS55" s="66">
        <v>4</v>
      </c>
      <c r="BT55" s="64">
        <f t="shared" si="20"/>
        <v>4</v>
      </c>
      <c r="BU55" s="65">
        <v>4</v>
      </c>
      <c r="BV55" s="66">
        <v>0</v>
      </c>
      <c r="BW55" s="66">
        <v>0</v>
      </c>
      <c r="BX55" s="38">
        <f t="shared" si="21"/>
        <v>6</v>
      </c>
      <c r="BY55" s="38">
        <f t="shared" si="22"/>
        <v>4</v>
      </c>
      <c r="BZ55" s="39">
        <f t="shared" si="23"/>
        <v>0.4</v>
      </c>
    </row>
    <row r="56" spans="1:78" ht="46.5" x14ac:dyDescent="0.3">
      <c r="A56" s="61" t="s">
        <v>240</v>
      </c>
      <c r="B56" s="63" t="s">
        <v>241</v>
      </c>
      <c r="C56" s="27" t="s">
        <v>81</v>
      </c>
      <c r="D56" s="27" t="s">
        <v>85</v>
      </c>
      <c r="E56" s="28" t="s">
        <v>238</v>
      </c>
      <c r="F56" s="27" t="s">
        <v>168</v>
      </c>
      <c r="G56" s="63" t="s">
        <v>244</v>
      </c>
      <c r="H56" s="62">
        <v>3</v>
      </c>
      <c r="I56" s="46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2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2">
        <f t="shared" si="13"/>
        <v>0</v>
      </c>
      <c r="AM56" s="32">
        <f t="shared" si="14"/>
        <v>2</v>
      </c>
      <c r="AN56" s="32">
        <f t="shared" si="15"/>
        <v>0</v>
      </c>
      <c r="AO56" s="32">
        <f t="shared" si="16"/>
        <v>0</v>
      </c>
      <c r="AP56" s="31">
        <v>0</v>
      </c>
      <c r="AQ56" s="31">
        <v>0</v>
      </c>
      <c r="AR56" s="31">
        <v>0</v>
      </c>
      <c r="AS56" s="31">
        <v>0</v>
      </c>
      <c r="AT56" s="32">
        <f t="shared" si="17"/>
        <v>2</v>
      </c>
      <c r="AU56" s="32">
        <f t="shared" si="18"/>
        <v>0</v>
      </c>
      <c r="AV56" s="33"/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3"/>
      <c r="BR56" s="64">
        <f t="shared" si="19"/>
        <v>0</v>
      </c>
      <c r="BS56" s="65">
        <v>0</v>
      </c>
      <c r="BT56" s="64">
        <f t="shared" si="20"/>
        <v>0</v>
      </c>
      <c r="BU56" s="65">
        <v>0</v>
      </c>
      <c r="BV56" s="66">
        <v>0</v>
      </c>
      <c r="BW56" s="66">
        <v>0</v>
      </c>
      <c r="BX56" s="38">
        <f t="shared" si="21"/>
        <v>2</v>
      </c>
      <c r="BY56" s="38">
        <f t="shared" si="22"/>
        <v>0</v>
      </c>
      <c r="BZ56" s="39">
        <f t="shared" si="23"/>
        <v>0.66666666666666663</v>
      </c>
    </row>
    <row r="57" spans="1:78" ht="46.5" x14ac:dyDescent="0.3">
      <c r="A57" s="61" t="s">
        <v>245</v>
      </c>
      <c r="B57" s="63" t="s">
        <v>246</v>
      </c>
      <c r="C57" s="27" t="s">
        <v>81</v>
      </c>
      <c r="D57" s="27" t="s">
        <v>85</v>
      </c>
      <c r="E57" s="28" t="s">
        <v>83</v>
      </c>
      <c r="F57" s="28" t="s">
        <v>247</v>
      </c>
      <c r="G57" s="28" t="s">
        <v>248</v>
      </c>
      <c r="H57" s="62">
        <v>18</v>
      </c>
      <c r="I57" s="46"/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1</v>
      </c>
      <c r="T57" s="31">
        <v>0</v>
      </c>
      <c r="U57" s="31">
        <v>0</v>
      </c>
      <c r="V57" s="31">
        <v>0</v>
      </c>
      <c r="W57" s="31">
        <v>1</v>
      </c>
      <c r="X57" s="31">
        <v>0</v>
      </c>
      <c r="Y57" s="31">
        <v>0</v>
      </c>
      <c r="Z57" s="31">
        <v>1</v>
      </c>
      <c r="AA57" s="31">
        <v>0</v>
      </c>
      <c r="AB57" s="31">
        <v>0</v>
      </c>
      <c r="AC57" s="31">
        <v>0</v>
      </c>
      <c r="AD57" s="31">
        <v>9</v>
      </c>
      <c r="AE57" s="31">
        <v>4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2">
        <f t="shared" si="13"/>
        <v>10</v>
      </c>
      <c r="AM57" s="32">
        <f t="shared" si="14"/>
        <v>6</v>
      </c>
      <c r="AN57" s="32">
        <f t="shared" si="15"/>
        <v>0</v>
      </c>
      <c r="AO57" s="32">
        <f t="shared" si="16"/>
        <v>0</v>
      </c>
      <c r="AP57" s="31">
        <v>9</v>
      </c>
      <c r="AQ57" s="31">
        <v>5</v>
      </c>
      <c r="AR57" s="31">
        <v>0</v>
      </c>
      <c r="AS57" s="31">
        <v>0</v>
      </c>
      <c r="AT57" s="32">
        <f t="shared" si="17"/>
        <v>16</v>
      </c>
      <c r="AU57" s="32">
        <f t="shared" si="18"/>
        <v>14</v>
      </c>
      <c r="AV57" s="33"/>
      <c r="AW57" s="52">
        <v>0</v>
      </c>
      <c r="AX57" s="52">
        <v>0</v>
      </c>
      <c r="AY57" s="52">
        <v>0</v>
      </c>
      <c r="AZ57" s="52">
        <v>0</v>
      </c>
      <c r="BA57" s="52">
        <v>10</v>
      </c>
      <c r="BB57" s="52">
        <v>6</v>
      </c>
      <c r="BC57" s="52">
        <v>0</v>
      </c>
      <c r="BD57" s="52">
        <v>0</v>
      </c>
      <c r="BE57" s="52">
        <v>10</v>
      </c>
      <c r="BF57" s="52">
        <v>6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</v>
      </c>
      <c r="BM57" s="52">
        <v>0</v>
      </c>
      <c r="BN57" s="52">
        <v>0</v>
      </c>
      <c r="BO57" s="52">
        <v>0</v>
      </c>
      <c r="BP57" s="52">
        <v>0</v>
      </c>
      <c r="BQ57" s="33"/>
      <c r="BR57" s="64">
        <f t="shared" si="19"/>
        <v>14</v>
      </c>
      <c r="BS57" s="65">
        <v>9</v>
      </c>
      <c r="BT57" s="64">
        <f t="shared" si="20"/>
        <v>14</v>
      </c>
      <c r="BU57" s="65">
        <v>9</v>
      </c>
      <c r="BV57" s="66">
        <v>17</v>
      </c>
      <c r="BW57" s="66">
        <v>9</v>
      </c>
      <c r="BX57" s="38">
        <f t="shared" si="21"/>
        <v>16</v>
      </c>
      <c r="BY57" s="38">
        <f t="shared" si="22"/>
        <v>14</v>
      </c>
      <c r="BZ57" s="39">
        <f t="shared" si="23"/>
        <v>0.88888888888888884</v>
      </c>
    </row>
    <row r="58" spans="1:78" ht="24" customHeight="1" x14ac:dyDescent="0.3">
      <c r="A58" s="137"/>
      <c r="B58" s="121"/>
      <c r="C58" s="135"/>
      <c r="D58" s="135"/>
      <c r="E58" s="136"/>
      <c r="F58" s="136"/>
      <c r="G58" s="136" t="s">
        <v>458</v>
      </c>
      <c r="H58" s="131">
        <f>SUM(H27:H57)</f>
        <v>633</v>
      </c>
      <c r="I58" s="141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4"/>
      <c r="AM58" s="124"/>
      <c r="AN58" s="124"/>
      <c r="AO58" s="124"/>
      <c r="AP58" s="123"/>
      <c r="AQ58" s="123"/>
      <c r="AR58" s="123"/>
      <c r="AS58" s="123"/>
      <c r="AT58" s="124"/>
      <c r="AU58" s="124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4"/>
      <c r="BS58" s="124"/>
      <c r="BT58" s="124"/>
      <c r="BU58" s="124"/>
      <c r="BV58" s="124"/>
      <c r="BW58" s="124"/>
      <c r="BX58" s="123">
        <f>SUM(BX27:BX57)</f>
        <v>582</v>
      </c>
      <c r="BY58" s="123">
        <f>SUM(BY27:BY57)</f>
        <v>515</v>
      </c>
      <c r="BZ58" s="125">
        <f>SUM(BX58/H58)</f>
        <v>0.91943127962085303</v>
      </c>
    </row>
    <row r="59" spans="1:78" ht="24" x14ac:dyDescent="0.3">
      <c r="A59" s="25" t="s">
        <v>79</v>
      </c>
      <c r="B59" s="26" t="s">
        <v>80</v>
      </c>
      <c r="C59" s="27" t="s">
        <v>81</v>
      </c>
      <c r="D59" s="27" t="s">
        <v>88</v>
      </c>
      <c r="E59" s="28" t="s">
        <v>83</v>
      </c>
      <c r="F59" s="28" t="s">
        <v>84</v>
      </c>
      <c r="G59" s="28" t="s">
        <v>84</v>
      </c>
      <c r="H59" s="29">
        <v>20</v>
      </c>
      <c r="I59" s="46"/>
      <c r="J59" s="31">
        <v>0</v>
      </c>
      <c r="K59" s="31">
        <v>0</v>
      </c>
      <c r="L59" s="31">
        <v>0</v>
      </c>
      <c r="M59" s="31">
        <v>0</v>
      </c>
      <c r="N59" s="31">
        <v>2</v>
      </c>
      <c r="O59" s="31">
        <v>1</v>
      </c>
      <c r="P59" s="31">
        <v>0</v>
      </c>
      <c r="Q59" s="31">
        <v>0</v>
      </c>
      <c r="R59" s="31">
        <v>1</v>
      </c>
      <c r="S59" s="31">
        <v>3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2">
        <f t="shared" ref="AL59:AL67" si="24">SUM(J59+N59+R59+V59+Z59+AD59+AH59)</f>
        <v>3</v>
      </c>
      <c r="AM59" s="32">
        <f t="shared" ref="AM59:AM67" si="25">SUM(K59+O59+S59+W59+AA59+AE59+AI59)</f>
        <v>4</v>
      </c>
      <c r="AN59" s="32">
        <f t="shared" ref="AN59:AN67" si="26">SUM(L59+P59+T59+X59+AB59+AF59+AJ59)</f>
        <v>0</v>
      </c>
      <c r="AO59" s="32">
        <f t="shared" ref="AO59:AO67" si="27">SUM(M59+Q59+U59+Y59+AC59+AG59+AK59)</f>
        <v>0</v>
      </c>
      <c r="AP59" s="31">
        <v>3</v>
      </c>
      <c r="AQ59" s="31">
        <v>4</v>
      </c>
      <c r="AR59" s="31">
        <v>0</v>
      </c>
      <c r="AS59" s="31">
        <v>0</v>
      </c>
      <c r="AT59" s="32">
        <f t="shared" ref="AT59:AT67" si="28">SUM(AL59:AO59)</f>
        <v>7</v>
      </c>
      <c r="AU59" s="32">
        <f t="shared" ref="AU59:AU67" si="29">SUM(AP59:AS59)</f>
        <v>7</v>
      </c>
      <c r="AV59" s="33"/>
      <c r="AW59" s="34">
        <v>1</v>
      </c>
      <c r="AX59" s="34">
        <v>1</v>
      </c>
      <c r="AY59" s="34">
        <v>0</v>
      </c>
      <c r="AZ59" s="34">
        <v>0</v>
      </c>
      <c r="BA59" s="34">
        <v>3</v>
      </c>
      <c r="BB59" s="34">
        <v>4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4">
        <v>0</v>
      </c>
      <c r="BN59" s="34">
        <v>0</v>
      </c>
      <c r="BO59" s="34">
        <v>0</v>
      </c>
      <c r="BP59" s="34">
        <v>0</v>
      </c>
      <c r="BQ59" s="33"/>
      <c r="BR59" s="35">
        <f t="shared" ref="BR59:BR67" si="30">SUM(AU59)</f>
        <v>7</v>
      </c>
      <c r="BS59" s="37">
        <v>7</v>
      </c>
      <c r="BT59" s="35">
        <f t="shared" ref="BT59:BT67" si="31">SUM(AU59)</f>
        <v>7</v>
      </c>
      <c r="BU59" s="37">
        <v>7</v>
      </c>
      <c r="BV59" s="37">
        <v>19</v>
      </c>
      <c r="BW59" s="37">
        <v>19</v>
      </c>
      <c r="BX59" s="38">
        <f t="shared" ref="BX59:BX66" si="32">SUM(AT59)</f>
        <v>7</v>
      </c>
      <c r="BY59" s="38">
        <f t="shared" ref="BY59:BY66" si="33">SUM(AU59)</f>
        <v>7</v>
      </c>
      <c r="BZ59" s="39">
        <f t="shared" ref="BZ59:BZ66" si="34">SUM(AT59/H59)</f>
        <v>0.35</v>
      </c>
    </row>
    <row r="60" spans="1:78" ht="35.25" x14ac:dyDescent="0.3">
      <c r="A60" s="25" t="s">
        <v>122</v>
      </c>
      <c r="B60" s="26" t="s">
        <v>123</v>
      </c>
      <c r="C60" s="27" t="s">
        <v>81</v>
      </c>
      <c r="D60" s="27" t="s">
        <v>88</v>
      </c>
      <c r="E60" s="28" t="s">
        <v>83</v>
      </c>
      <c r="F60" s="48" t="s">
        <v>124</v>
      </c>
      <c r="G60" s="28" t="s">
        <v>125</v>
      </c>
      <c r="H60" s="47">
        <v>31</v>
      </c>
      <c r="I60" s="46"/>
      <c r="J60" s="52">
        <v>0</v>
      </c>
      <c r="K60" s="52">
        <v>0</v>
      </c>
      <c r="L60" s="52">
        <v>0</v>
      </c>
      <c r="M60" s="52">
        <v>0</v>
      </c>
      <c r="N60" s="52">
        <v>23</v>
      </c>
      <c r="O60" s="52">
        <v>3</v>
      </c>
      <c r="P60" s="52">
        <v>0</v>
      </c>
      <c r="Q60" s="52">
        <v>0</v>
      </c>
      <c r="R60" s="52">
        <v>1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32">
        <f t="shared" si="24"/>
        <v>24</v>
      </c>
      <c r="AM60" s="32">
        <f t="shared" si="25"/>
        <v>3</v>
      </c>
      <c r="AN60" s="32">
        <f t="shared" si="26"/>
        <v>0</v>
      </c>
      <c r="AO60" s="32">
        <f t="shared" si="27"/>
        <v>0</v>
      </c>
      <c r="AP60" s="31">
        <v>23</v>
      </c>
      <c r="AQ60" s="31">
        <v>3</v>
      </c>
      <c r="AR60" s="31">
        <v>0</v>
      </c>
      <c r="AS60" s="31">
        <v>0</v>
      </c>
      <c r="AT60" s="32">
        <f t="shared" si="28"/>
        <v>27</v>
      </c>
      <c r="AU60" s="32">
        <f t="shared" si="29"/>
        <v>26</v>
      </c>
      <c r="AV60" s="33"/>
      <c r="AW60" s="53">
        <v>8</v>
      </c>
      <c r="AX60" s="53">
        <v>0</v>
      </c>
      <c r="AY60" s="53">
        <v>0</v>
      </c>
      <c r="AZ60" s="53">
        <v>0</v>
      </c>
      <c r="BA60" s="53">
        <v>1</v>
      </c>
      <c r="BB60" s="53">
        <v>1</v>
      </c>
      <c r="BC60" s="53">
        <v>0</v>
      </c>
      <c r="BD60" s="53">
        <v>0</v>
      </c>
      <c r="BE60" s="53">
        <v>0</v>
      </c>
      <c r="BF60" s="53">
        <v>0</v>
      </c>
      <c r="BG60" s="53">
        <v>0</v>
      </c>
      <c r="BH60" s="53">
        <v>0</v>
      </c>
      <c r="BI60" s="53">
        <v>10</v>
      </c>
      <c r="BJ60" s="53">
        <v>3</v>
      </c>
      <c r="BK60" s="53">
        <v>0</v>
      </c>
      <c r="BL60" s="53">
        <v>0</v>
      </c>
      <c r="BM60" s="53">
        <v>23</v>
      </c>
      <c r="BN60" s="53">
        <v>3</v>
      </c>
      <c r="BO60" s="53">
        <v>0</v>
      </c>
      <c r="BP60" s="53">
        <v>0</v>
      </c>
      <c r="BQ60" s="33"/>
      <c r="BR60" s="35">
        <f t="shared" si="30"/>
        <v>26</v>
      </c>
      <c r="BS60" s="36">
        <v>50</v>
      </c>
      <c r="BT60" s="35">
        <f t="shared" si="31"/>
        <v>26</v>
      </c>
      <c r="BU60" s="54">
        <v>22</v>
      </c>
      <c r="BV60" s="37">
        <v>0</v>
      </c>
      <c r="BW60" s="37">
        <v>0</v>
      </c>
      <c r="BX60" s="38">
        <f t="shared" si="32"/>
        <v>27</v>
      </c>
      <c r="BY60" s="38">
        <f t="shared" si="33"/>
        <v>26</v>
      </c>
      <c r="BZ60" s="39">
        <f t="shared" si="34"/>
        <v>0.87096774193548387</v>
      </c>
    </row>
    <row r="61" spans="1:78" ht="35.25" x14ac:dyDescent="0.3">
      <c r="A61" s="25" t="s">
        <v>160</v>
      </c>
      <c r="B61" s="26" t="s">
        <v>161</v>
      </c>
      <c r="C61" s="27" t="s">
        <v>81</v>
      </c>
      <c r="D61" s="27" t="s">
        <v>88</v>
      </c>
      <c r="E61" s="28" t="s">
        <v>176</v>
      </c>
      <c r="F61" s="57" t="s">
        <v>177</v>
      </c>
      <c r="G61" s="28" t="s">
        <v>178</v>
      </c>
      <c r="H61" s="47">
        <v>18</v>
      </c>
      <c r="I61" s="46"/>
      <c r="J61" s="31">
        <v>2</v>
      </c>
      <c r="K61" s="31">
        <v>0</v>
      </c>
      <c r="L61" s="31">
        <v>0</v>
      </c>
      <c r="M61" s="31">
        <v>0</v>
      </c>
      <c r="N61" s="31">
        <v>7</v>
      </c>
      <c r="O61" s="31">
        <v>0</v>
      </c>
      <c r="P61" s="31">
        <v>0</v>
      </c>
      <c r="Q61" s="31">
        <v>0</v>
      </c>
      <c r="R61" s="31">
        <v>2</v>
      </c>
      <c r="S61" s="31">
        <v>1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2">
        <f t="shared" si="24"/>
        <v>11</v>
      </c>
      <c r="AM61" s="32">
        <f t="shared" si="25"/>
        <v>1</v>
      </c>
      <c r="AN61" s="32">
        <f t="shared" si="26"/>
        <v>0</v>
      </c>
      <c r="AO61" s="32">
        <f t="shared" si="27"/>
        <v>0</v>
      </c>
      <c r="AP61" s="31">
        <v>11</v>
      </c>
      <c r="AQ61" s="31">
        <v>1</v>
      </c>
      <c r="AR61" s="31">
        <v>0</v>
      </c>
      <c r="AS61" s="31">
        <v>0</v>
      </c>
      <c r="AT61" s="32">
        <f t="shared" si="28"/>
        <v>12</v>
      </c>
      <c r="AU61" s="32">
        <f t="shared" si="29"/>
        <v>12</v>
      </c>
      <c r="AV61" s="33"/>
      <c r="AW61" s="34">
        <v>8</v>
      </c>
      <c r="AX61" s="34">
        <v>0</v>
      </c>
      <c r="AY61" s="34">
        <v>0</v>
      </c>
      <c r="AZ61" s="34">
        <v>0</v>
      </c>
      <c r="BA61" s="34">
        <v>11</v>
      </c>
      <c r="BB61" s="34">
        <v>1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4">
        <v>0</v>
      </c>
      <c r="BN61" s="34">
        <v>0</v>
      </c>
      <c r="BO61" s="34">
        <v>0</v>
      </c>
      <c r="BP61" s="34">
        <v>0</v>
      </c>
      <c r="BQ61" s="33"/>
      <c r="BR61" s="35">
        <f t="shared" si="30"/>
        <v>12</v>
      </c>
      <c r="BS61" s="37">
        <v>11</v>
      </c>
      <c r="BT61" s="35">
        <f t="shared" si="31"/>
        <v>12</v>
      </c>
      <c r="BU61" s="37">
        <v>11</v>
      </c>
      <c r="BV61" s="37">
        <v>0</v>
      </c>
      <c r="BW61" s="37">
        <v>0</v>
      </c>
      <c r="BX61" s="38">
        <f t="shared" si="32"/>
        <v>12</v>
      </c>
      <c r="BY61" s="38">
        <f t="shared" si="33"/>
        <v>12</v>
      </c>
      <c r="BZ61" s="39">
        <f t="shared" si="34"/>
        <v>0.66666666666666663</v>
      </c>
    </row>
    <row r="62" spans="1:78" ht="35.25" x14ac:dyDescent="0.3">
      <c r="A62" s="25" t="s">
        <v>160</v>
      </c>
      <c r="B62" s="26" t="s">
        <v>161</v>
      </c>
      <c r="C62" s="27" t="s">
        <v>81</v>
      </c>
      <c r="D62" s="27" t="s">
        <v>88</v>
      </c>
      <c r="E62" s="28" t="s">
        <v>179</v>
      </c>
      <c r="F62" s="28" t="s">
        <v>180</v>
      </c>
      <c r="G62" s="28" t="s">
        <v>173</v>
      </c>
      <c r="H62" s="47">
        <v>18</v>
      </c>
      <c r="I62" s="46"/>
      <c r="J62" s="31">
        <v>0</v>
      </c>
      <c r="K62" s="31">
        <v>0</v>
      </c>
      <c r="L62" s="31">
        <v>0</v>
      </c>
      <c r="M62" s="31">
        <v>0</v>
      </c>
      <c r="N62" s="31">
        <v>5</v>
      </c>
      <c r="O62" s="31">
        <v>0</v>
      </c>
      <c r="P62" s="31">
        <v>0</v>
      </c>
      <c r="Q62" s="31">
        <v>1</v>
      </c>
      <c r="R62" s="31">
        <v>2</v>
      </c>
      <c r="S62" s="31">
        <v>1</v>
      </c>
      <c r="T62" s="31">
        <v>0</v>
      </c>
      <c r="U62" s="31">
        <v>0</v>
      </c>
      <c r="V62" s="31">
        <v>2</v>
      </c>
      <c r="W62" s="31">
        <v>0</v>
      </c>
      <c r="X62" s="31">
        <v>0</v>
      </c>
      <c r="Y62" s="31">
        <v>0</v>
      </c>
      <c r="Z62" s="31">
        <v>2</v>
      </c>
      <c r="AA62" s="31">
        <v>0</v>
      </c>
      <c r="AB62" s="31">
        <v>0</v>
      </c>
      <c r="AC62" s="31">
        <v>0</v>
      </c>
      <c r="AD62" s="31">
        <v>1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2">
        <f t="shared" si="24"/>
        <v>12</v>
      </c>
      <c r="AM62" s="32">
        <f t="shared" si="25"/>
        <v>1</v>
      </c>
      <c r="AN62" s="32">
        <f t="shared" si="26"/>
        <v>0</v>
      </c>
      <c r="AO62" s="32">
        <f t="shared" si="27"/>
        <v>1</v>
      </c>
      <c r="AP62" s="31">
        <v>11</v>
      </c>
      <c r="AQ62" s="31">
        <v>1</v>
      </c>
      <c r="AR62" s="31">
        <v>0</v>
      </c>
      <c r="AS62" s="31">
        <v>1</v>
      </c>
      <c r="AT62" s="32">
        <f t="shared" si="28"/>
        <v>14</v>
      </c>
      <c r="AU62" s="32">
        <f t="shared" si="29"/>
        <v>13</v>
      </c>
      <c r="AV62" s="33"/>
      <c r="AW62" s="34">
        <v>1</v>
      </c>
      <c r="AX62" s="34">
        <v>0</v>
      </c>
      <c r="AY62" s="34">
        <v>0</v>
      </c>
      <c r="AZ62" s="34">
        <v>0</v>
      </c>
      <c r="BA62" s="34">
        <v>12</v>
      </c>
      <c r="BB62" s="34">
        <v>1</v>
      </c>
      <c r="BC62" s="34">
        <v>0</v>
      </c>
      <c r="BD62" s="34">
        <v>1</v>
      </c>
      <c r="BE62" s="34">
        <v>0</v>
      </c>
      <c r="BF62" s="34">
        <v>1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4">
        <v>0</v>
      </c>
      <c r="BN62" s="34">
        <v>0</v>
      </c>
      <c r="BO62" s="34">
        <v>0</v>
      </c>
      <c r="BP62" s="34">
        <v>0</v>
      </c>
      <c r="BQ62" s="33"/>
      <c r="BR62" s="35">
        <f t="shared" si="30"/>
        <v>13</v>
      </c>
      <c r="BS62" s="37">
        <v>13</v>
      </c>
      <c r="BT62" s="35">
        <f t="shared" si="31"/>
        <v>13</v>
      </c>
      <c r="BU62" s="37">
        <v>13</v>
      </c>
      <c r="BV62" s="37">
        <v>0</v>
      </c>
      <c r="BW62" s="37">
        <v>0</v>
      </c>
      <c r="BX62" s="38">
        <f t="shared" si="32"/>
        <v>14</v>
      </c>
      <c r="BY62" s="38">
        <f t="shared" si="33"/>
        <v>13</v>
      </c>
      <c r="BZ62" s="39">
        <f t="shared" si="34"/>
        <v>0.77777777777777779</v>
      </c>
    </row>
    <row r="63" spans="1:78" ht="46.5" x14ac:dyDescent="0.3">
      <c r="A63" s="25" t="s">
        <v>160</v>
      </c>
      <c r="B63" s="26" t="s">
        <v>161</v>
      </c>
      <c r="C63" s="27" t="s">
        <v>81</v>
      </c>
      <c r="D63" s="27" t="s">
        <v>88</v>
      </c>
      <c r="E63" s="28" t="s">
        <v>179</v>
      </c>
      <c r="F63" s="28" t="s">
        <v>181</v>
      </c>
      <c r="G63" s="28" t="s">
        <v>138</v>
      </c>
      <c r="H63" s="47">
        <v>20</v>
      </c>
      <c r="I63" s="46"/>
      <c r="J63" s="52">
        <v>0</v>
      </c>
      <c r="K63" s="52">
        <v>0</v>
      </c>
      <c r="L63" s="52">
        <v>0</v>
      </c>
      <c r="M63" s="52">
        <v>0</v>
      </c>
      <c r="N63" s="52">
        <v>6</v>
      </c>
      <c r="O63" s="52">
        <v>2</v>
      </c>
      <c r="P63" s="52">
        <v>0</v>
      </c>
      <c r="Q63" s="52">
        <v>1</v>
      </c>
      <c r="R63" s="52">
        <v>0</v>
      </c>
      <c r="S63" s="52">
        <v>1</v>
      </c>
      <c r="T63" s="52">
        <v>0</v>
      </c>
      <c r="U63" s="52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2">
        <f t="shared" si="24"/>
        <v>6</v>
      </c>
      <c r="AM63" s="32">
        <f t="shared" si="25"/>
        <v>3</v>
      </c>
      <c r="AN63" s="32">
        <f t="shared" si="26"/>
        <v>0</v>
      </c>
      <c r="AO63" s="32">
        <f t="shared" si="27"/>
        <v>1</v>
      </c>
      <c r="AP63" s="31">
        <v>6</v>
      </c>
      <c r="AQ63" s="31">
        <v>3</v>
      </c>
      <c r="AR63" s="31">
        <v>0</v>
      </c>
      <c r="AS63" s="31">
        <v>1</v>
      </c>
      <c r="AT63" s="32">
        <f t="shared" si="28"/>
        <v>10</v>
      </c>
      <c r="AU63" s="32">
        <f t="shared" si="29"/>
        <v>10</v>
      </c>
      <c r="AV63" s="33"/>
      <c r="AW63" s="34">
        <v>3</v>
      </c>
      <c r="AX63" s="34">
        <v>0</v>
      </c>
      <c r="AY63" s="34">
        <v>0</v>
      </c>
      <c r="AZ63" s="34">
        <v>0</v>
      </c>
      <c r="BA63" s="34">
        <v>6</v>
      </c>
      <c r="BB63" s="34">
        <v>3</v>
      </c>
      <c r="BC63" s="34">
        <v>0</v>
      </c>
      <c r="BD63" s="34">
        <v>1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4">
        <v>0</v>
      </c>
      <c r="BN63" s="34">
        <v>0</v>
      </c>
      <c r="BO63" s="34">
        <v>0</v>
      </c>
      <c r="BP63" s="34">
        <v>0</v>
      </c>
      <c r="BQ63" s="33"/>
      <c r="BR63" s="35">
        <f t="shared" si="30"/>
        <v>10</v>
      </c>
      <c r="BS63" s="58">
        <v>10</v>
      </c>
      <c r="BT63" s="35">
        <f t="shared" si="31"/>
        <v>10</v>
      </c>
      <c r="BU63" s="58">
        <v>10</v>
      </c>
      <c r="BV63" s="37">
        <v>0</v>
      </c>
      <c r="BW63" s="37">
        <v>0</v>
      </c>
      <c r="BX63" s="38">
        <f t="shared" si="32"/>
        <v>10</v>
      </c>
      <c r="BY63" s="38">
        <f t="shared" si="33"/>
        <v>10</v>
      </c>
      <c r="BZ63" s="39">
        <f t="shared" si="34"/>
        <v>0.5</v>
      </c>
    </row>
    <row r="64" spans="1:78" ht="35.25" x14ac:dyDescent="0.3">
      <c r="A64" s="25" t="s">
        <v>182</v>
      </c>
      <c r="B64" s="26" t="s">
        <v>183</v>
      </c>
      <c r="C64" s="27" t="s">
        <v>81</v>
      </c>
      <c r="D64" s="27" t="s">
        <v>88</v>
      </c>
      <c r="E64" s="28" t="s">
        <v>179</v>
      </c>
      <c r="F64" s="28" t="s">
        <v>184</v>
      </c>
      <c r="G64" s="28" t="s">
        <v>185</v>
      </c>
      <c r="H64" s="47">
        <v>8</v>
      </c>
      <c r="I64" s="46"/>
      <c r="J64" s="31">
        <v>0</v>
      </c>
      <c r="K64" s="31">
        <v>3</v>
      </c>
      <c r="L64" s="31">
        <v>0</v>
      </c>
      <c r="M64" s="31">
        <v>0</v>
      </c>
      <c r="N64" s="31">
        <v>0</v>
      </c>
      <c r="O64" s="31">
        <v>1</v>
      </c>
      <c r="P64" s="31">
        <v>0</v>
      </c>
      <c r="Q64" s="31">
        <v>0</v>
      </c>
      <c r="R64" s="31">
        <v>0</v>
      </c>
      <c r="S64" s="31">
        <v>1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1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2">
        <f t="shared" si="24"/>
        <v>0</v>
      </c>
      <c r="AM64" s="32">
        <f t="shared" si="25"/>
        <v>6</v>
      </c>
      <c r="AN64" s="32">
        <f t="shared" si="26"/>
        <v>0</v>
      </c>
      <c r="AO64" s="32">
        <f t="shared" si="27"/>
        <v>0</v>
      </c>
      <c r="AP64" s="31">
        <v>0</v>
      </c>
      <c r="AQ64" s="31">
        <v>5</v>
      </c>
      <c r="AR64" s="31">
        <v>0</v>
      </c>
      <c r="AS64" s="31">
        <v>0</v>
      </c>
      <c r="AT64" s="32">
        <f t="shared" si="28"/>
        <v>6</v>
      </c>
      <c r="AU64" s="32">
        <f t="shared" si="29"/>
        <v>5</v>
      </c>
      <c r="AV64" s="33"/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6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3">
        <v>0</v>
      </c>
      <c r="BR64" s="35">
        <f t="shared" si="30"/>
        <v>5</v>
      </c>
      <c r="BS64" s="37">
        <v>5</v>
      </c>
      <c r="BT64" s="35">
        <f t="shared" si="31"/>
        <v>5</v>
      </c>
      <c r="BU64" s="37">
        <v>5</v>
      </c>
      <c r="BV64" s="37">
        <v>0</v>
      </c>
      <c r="BW64" s="37">
        <v>0</v>
      </c>
      <c r="BX64" s="38">
        <f t="shared" si="32"/>
        <v>6</v>
      </c>
      <c r="BY64" s="38">
        <f t="shared" si="33"/>
        <v>5</v>
      </c>
      <c r="BZ64" s="39">
        <f t="shared" si="34"/>
        <v>0.75</v>
      </c>
    </row>
    <row r="65" spans="1:78" ht="35.25" x14ac:dyDescent="0.3">
      <c r="A65" s="25" t="s">
        <v>186</v>
      </c>
      <c r="B65" s="26" t="s">
        <v>187</v>
      </c>
      <c r="C65" s="27" t="s">
        <v>81</v>
      </c>
      <c r="D65" s="27" t="s">
        <v>88</v>
      </c>
      <c r="E65" s="28" t="s">
        <v>194</v>
      </c>
      <c r="F65" s="57" t="s">
        <v>195</v>
      </c>
      <c r="G65" s="56" t="s">
        <v>196</v>
      </c>
      <c r="H65" s="47">
        <v>20</v>
      </c>
      <c r="I65" s="46"/>
      <c r="J65" s="52">
        <v>6</v>
      </c>
      <c r="K65" s="52">
        <v>6</v>
      </c>
      <c r="L65" s="52">
        <v>0</v>
      </c>
      <c r="M65" s="52">
        <v>0</v>
      </c>
      <c r="N65" s="52">
        <v>3</v>
      </c>
      <c r="O65" s="52">
        <v>11</v>
      </c>
      <c r="P65" s="52">
        <v>0</v>
      </c>
      <c r="Q65" s="52">
        <v>3</v>
      </c>
      <c r="R65" s="52">
        <v>0</v>
      </c>
      <c r="S65" s="52">
        <v>0</v>
      </c>
      <c r="T65" s="52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2">
        <f t="shared" si="24"/>
        <v>9</v>
      </c>
      <c r="AM65" s="32">
        <f t="shared" si="25"/>
        <v>17</v>
      </c>
      <c r="AN65" s="32">
        <f t="shared" si="26"/>
        <v>0</v>
      </c>
      <c r="AO65" s="32">
        <f t="shared" si="27"/>
        <v>3</v>
      </c>
      <c r="AP65" s="31">
        <v>9</v>
      </c>
      <c r="AQ65" s="31">
        <v>15</v>
      </c>
      <c r="AR65" s="31">
        <v>0</v>
      </c>
      <c r="AS65" s="31">
        <v>1</v>
      </c>
      <c r="AT65" s="32">
        <f t="shared" si="28"/>
        <v>29</v>
      </c>
      <c r="AU65" s="32">
        <f t="shared" si="29"/>
        <v>25</v>
      </c>
      <c r="AV65" s="33"/>
      <c r="AW65" s="53">
        <v>0</v>
      </c>
      <c r="AX65" s="53">
        <v>0</v>
      </c>
      <c r="AY65" s="53">
        <v>0</v>
      </c>
      <c r="AZ65" s="53">
        <v>1</v>
      </c>
      <c r="BA65" s="53">
        <v>8</v>
      </c>
      <c r="BB65" s="53">
        <v>14</v>
      </c>
      <c r="BC65" s="53">
        <v>0</v>
      </c>
      <c r="BD65" s="53">
        <v>2</v>
      </c>
      <c r="BE65" s="53">
        <v>0</v>
      </c>
      <c r="BF65" s="53">
        <v>0</v>
      </c>
      <c r="BG65" s="53">
        <v>0</v>
      </c>
      <c r="BH65" s="53">
        <v>0</v>
      </c>
      <c r="BI65" s="53">
        <v>1</v>
      </c>
      <c r="BJ65" s="53">
        <v>0</v>
      </c>
      <c r="BK65" s="53">
        <v>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33"/>
      <c r="BR65" s="35">
        <f t="shared" si="30"/>
        <v>25</v>
      </c>
      <c r="BS65" s="37">
        <v>25</v>
      </c>
      <c r="BT65" s="35">
        <f t="shared" si="31"/>
        <v>25</v>
      </c>
      <c r="BU65" s="36">
        <v>22</v>
      </c>
      <c r="BV65" s="37">
        <v>0</v>
      </c>
      <c r="BW65" s="37">
        <v>0</v>
      </c>
      <c r="BX65" s="38">
        <f t="shared" si="32"/>
        <v>29</v>
      </c>
      <c r="BY65" s="38">
        <f t="shared" si="33"/>
        <v>25</v>
      </c>
      <c r="BZ65" s="39">
        <f t="shared" si="34"/>
        <v>1.45</v>
      </c>
    </row>
    <row r="66" spans="1:78" ht="35.25" x14ac:dyDescent="0.3">
      <c r="A66" s="25" t="s">
        <v>201</v>
      </c>
      <c r="B66" s="26" t="s">
        <v>202</v>
      </c>
      <c r="C66" s="27" t="s">
        <v>81</v>
      </c>
      <c r="D66" s="27" t="s">
        <v>88</v>
      </c>
      <c r="E66" s="28" t="s">
        <v>212</v>
      </c>
      <c r="F66" s="28" t="s">
        <v>213</v>
      </c>
      <c r="G66" s="28" t="s">
        <v>204</v>
      </c>
      <c r="H66" s="47">
        <v>17</v>
      </c>
      <c r="I66" s="46"/>
      <c r="J66" s="31">
        <v>0</v>
      </c>
      <c r="K66" s="31">
        <v>0</v>
      </c>
      <c r="L66" s="31">
        <v>0</v>
      </c>
      <c r="M66" s="31">
        <v>0</v>
      </c>
      <c r="N66" s="31">
        <v>8</v>
      </c>
      <c r="O66" s="31">
        <v>1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2">
        <f t="shared" si="24"/>
        <v>8</v>
      </c>
      <c r="AM66" s="32">
        <f t="shared" si="25"/>
        <v>1</v>
      </c>
      <c r="AN66" s="32">
        <f t="shared" si="26"/>
        <v>0</v>
      </c>
      <c r="AO66" s="32">
        <f t="shared" si="27"/>
        <v>0</v>
      </c>
      <c r="AP66" s="31">
        <v>8</v>
      </c>
      <c r="AQ66" s="31">
        <v>1</v>
      </c>
      <c r="AR66" s="31">
        <v>0</v>
      </c>
      <c r="AS66" s="31">
        <v>0</v>
      </c>
      <c r="AT66" s="32">
        <f t="shared" si="28"/>
        <v>9</v>
      </c>
      <c r="AU66" s="32">
        <f t="shared" si="29"/>
        <v>9</v>
      </c>
      <c r="AV66" s="33"/>
      <c r="AW66" s="34">
        <v>4</v>
      </c>
      <c r="AX66" s="34">
        <v>1</v>
      </c>
      <c r="AY66" s="34">
        <v>0</v>
      </c>
      <c r="AZ66" s="34">
        <v>0</v>
      </c>
      <c r="BA66" s="34">
        <v>8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4</v>
      </c>
      <c r="BJ66" s="34">
        <v>1</v>
      </c>
      <c r="BK66" s="34">
        <v>0</v>
      </c>
      <c r="BL66" s="34">
        <v>0</v>
      </c>
      <c r="BM66" s="34">
        <v>1</v>
      </c>
      <c r="BN66" s="34">
        <v>0</v>
      </c>
      <c r="BO66" s="34">
        <v>0</v>
      </c>
      <c r="BP66" s="34">
        <v>0</v>
      </c>
      <c r="BQ66" s="33"/>
      <c r="BR66" s="35">
        <f t="shared" si="30"/>
        <v>9</v>
      </c>
      <c r="BS66" s="37">
        <v>9</v>
      </c>
      <c r="BT66" s="35">
        <f t="shared" si="31"/>
        <v>9</v>
      </c>
      <c r="BU66" s="37">
        <v>9</v>
      </c>
      <c r="BV66" s="37">
        <v>0</v>
      </c>
      <c r="BW66" s="37">
        <v>0</v>
      </c>
      <c r="BX66" s="38">
        <f t="shared" si="32"/>
        <v>9</v>
      </c>
      <c r="BY66" s="38">
        <f t="shared" si="33"/>
        <v>9</v>
      </c>
      <c r="BZ66" s="39">
        <f t="shared" si="34"/>
        <v>0.52941176470588236</v>
      </c>
    </row>
    <row r="67" spans="1:78" ht="46.5" x14ac:dyDescent="0.3">
      <c r="A67" s="61" t="s">
        <v>227</v>
      </c>
      <c r="B67" s="63" t="s">
        <v>230</v>
      </c>
      <c r="C67" s="27" t="s">
        <v>81</v>
      </c>
      <c r="D67" s="27" t="s">
        <v>88</v>
      </c>
      <c r="E67" s="28" t="s">
        <v>231</v>
      </c>
      <c r="F67" s="28" t="s">
        <v>181</v>
      </c>
      <c r="G67" s="63" t="s">
        <v>138</v>
      </c>
      <c r="H67" s="62">
        <v>20</v>
      </c>
      <c r="I67" s="46"/>
      <c r="J67" s="52" t="s">
        <v>226</v>
      </c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2" t="e">
        <f t="shared" si="24"/>
        <v>#VALUE!</v>
      </c>
      <c r="AM67" s="32">
        <f t="shared" si="25"/>
        <v>0</v>
      </c>
      <c r="AN67" s="32">
        <f t="shared" si="26"/>
        <v>0</v>
      </c>
      <c r="AO67" s="32">
        <f t="shared" si="27"/>
        <v>0</v>
      </c>
      <c r="AP67" s="31"/>
      <c r="AQ67" s="31"/>
      <c r="AR67" s="31"/>
      <c r="AS67" s="31"/>
      <c r="AT67" s="32" t="e">
        <f t="shared" si="28"/>
        <v>#VALUE!</v>
      </c>
      <c r="AU67" s="32">
        <f t="shared" si="29"/>
        <v>0</v>
      </c>
      <c r="AV67" s="3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33"/>
      <c r="BR67" s="35">
        <f t="shared" si="30"/>
        <v>0</v>
      </c>
      <c r="BS67" s="37"/>
      <c r="BT67" s="35">
        <f t="shared" si="31"/>
        <v>0</v>
      </c>
      <c r="BU67" s="37"/>
      <c r="BV67" s="37"/>
      <c r="BW67" s="37"/>
      <c r="BX67" s="38">
        <v>7</v>
      </c>
      <c r="BY67" s="38">
        <v>7</v>
      </c>
      <c r="BZ67" s="39">
        <f>SUM(BX67/H67)</f>
        <v>0.35</v>
      </c>
    </row>
    <row r="68" spans="1:78" ht="24.75" customHeight="1" x14ac:dyDescent="0.25">
      <c r="A68" s="142"/>
      <c r="B68" s="143"/>
      <c r="C68" s="144"/>
      <c r="D68" s="144"/>
      <c r="E68" s="145"/>
      <c r="F68" s="145"/>
      <c r="G68" s="143" t="s">
        <v>460</v>
      </c>
      <c r="H68" s="130">
        <f>SUM(H59:H67)</f>
        <v>172</v>
      </c>
      <c r="I68" s="130">
        <f t="shared" ref="I68:BT68" si="35">SUM(I59:I67)</f>
        <v>0</v>
      </c>
      <c r="J68" s="130">
        <f t="shared" si="35"/>
        <v>8</v>
      </c>
      <c r="K68" s="130">
        <f t="shared" si="35"/>
        <v>9</v>
      </c>
      <c r="L68" s="130">
        <f t="shared" si="35"/>
        <v>0</v>
      </c>
      <c r="M68" s="130">
        <f t="shared" si="35"/>
        <v>0</v>
      </c>
      <c r="N68" s="130">
        <f t="shared" si="35"/>
        <v>54</v>
      </c>
      <c r="O68" s="130">
        <f t="shared" si="35"/>
        <v>19</v>
      </c>
      <c r="P68" s="130">
        <f t="shared" si="35"/>
        <v>0</v>
      </c>
      <c r="Q68" s="130">
        <f t="shared" si="35"/>
        <v>5</v>
      </c>
      <c r="R68" s="130">
        <f t="shared" si="35"/>
        <v>6</v>
      </c>
      <c r="S68" s="130">
        <f t="shared" si="35"/>
        <v>7</v>
      </c>
      <c r="T68" s="130">
        <f t="shared" si="35"/>
        <v>0</v>
      </c>
      <c r="U68" s="130">
        <f t="shared" si="35"/>
        <v>0</v>
      </c>
      <c r="V68" s="130">
        <f t="shared" si="35"/>
        <v>2</v>
      </c>
      <c r="W68" s="130">
        <f t="shared" si="35"/>
        <v>0</v>
      </c>
      <c r="X68" s="130">
        <f t="shared" si="35"/>
        <v>0</v>
      </c>
      <c r="Y68" s="130">
        <f t="shared" si="35"/>
        <v>0</v>
      </c>
      <c r="Z68" s="130">
        <f t="shared" si="35"/>
        <v>2</v>
      </c>
      <c r="AA68" s="130">
        <f t="shared" si="35"/>
        <v>0</v>
      </c>
      <c r="AB68" s="130">
        <f t="shared" si="35"/>
        <v>0</v>
      </c>
      <c r="AC68" s="130">
        <f t="shared" si="35"/>
        <v>0</v>
      </c>
      <c r="AD68" s="130">
        <f t="shared" si="35"/>
        <v>1</v>
      </c>
      <c r="AE68" s="130">
        <f t="shared" si="35"/>
        <v>1</v>
      </c>
      <c r="AF68" s="130">
        <f t="shared" si="35"/>
        <v>0</v>
      </c>
      <c r="AG68" s="130">
        <f t="shared" si="35"/>
        <v>0</v>
      </c>
      <c r="AH68" s="130">
        <f t="shared" si="35"/>
        <v>0</v>
      </c>
      <c r="AI68" s="130">
        <f t="shared" si="35"/>
        <v>0</v>
      </c>
      <c r="AJ68" s="130">
        <f t="shared" si="35"/>
        <v>0</v>
      </c>
      <c r="AK68" s="130">
        <f t="shared" si="35"/>
        <v>0</v>
      </c>
      <c r="AL68" s="130" t="e">
        <f t="shared" si="35"/>
        <v>#VALUE!</v>
      </c>
      <c r="AM68" s="130">
        <f t="shared" si="35"/>
        <v>36</v>
      </c>
      <c r="AN68" s="130">
        <f t="shared" si="35"/>
        <v>0</v>
      </c>
      <c r="AO68" s="130">
        <f t="shared" si="35"/>
        <v>5</v>
      </c>
      <c r="AP68" s="130">
        <f t="shared" si="35"/>
        <v>71</v>
      </c>
      <c r="AQ68" s="130">
        <f t="shared" si="35"/>
        <v>33</v>
      </c>
      <c r="AR68" s="130">
        <f t="shared" si="35"/>
        <v>0</v>
      </c>
      <c r="AS68" s="130">
        <f t="shared" si="35"/>
        <v>3</v>
      </c>
      <c r="AT68" s="130" t="e">
        <f t="shared" si="35"/>
        <v>#VALUE!</v>
      </c>
      <c r="AU68" s="130">
        <f t="shared" si="35"/>
        <v>107</v>
      </c>
      <c r="AV68" s="130">
        <f t="shared" si="35"/>
        <v>0</v>
      </c>
      <c r="AW68" s="130">
        <f t="shared" si="35"/>
        <v>25</v>
      </c>
      <c r="AX68" s="130">
        <f t="shared" si="35"/>
        <v>2</v>
      </c>
      <c r="AY68" s="130">
        <f t="shared" si="35"/>
        <v>0</v>
      </c>
      <c r="AZ68" s="130">
        <f t="shared" si="35"/>
        <v>1</v>
      </c>
      <c r="BA68" s="130">
        <f t="shared" si="35"/>
        <v>49</v>
      </c>
      <c r="BB68" s="130">
        <f t="shared" si="35"/>
        <v>30</v>
      </c>
      <c r="BC68" s="130">
        <f t="shared" si="35"/>
        <v>0</v>
      </c>
      <c r="BD68" s="130">
        <f t="shared" si="35"/>
        <v>4</v>
      </c>
      <c r="BE68" s="130">
        <f t="shared" si="35"/>
        <v>0</v>
      </c>
      <c r="BF68" s="130">
        <f t="shared" si="35"/>
        <v>1</v>
      </c>
      <c r="BG68" s="130">
        <f t="shared" si="35"/>
        <v>0</v>
      </c>
      <c r="BH68" s="130">
        <f t="shared" si="35"/>
        <v>0</v>
      </c>
      <c r="BI68" s="130">
        <f t="shared" si="35"/>
        <v>15</v>
      </c>
      <c r="BJ68" s="130">
        <f t="shared" si="35"/>
        <v>4</v>
      </c>
      <c r="BK68" s="130">
        <f t="shared" si="35"/>
        <v>0</v>
      </c>
      <c r="BL68" s="130">
        <f t="shared" si="35"/>
        <v>0</v>
      </c>
      <c r="BM68" s="130">
        <f t="shared" si="35"/>
        <v>24</v>
      </c>
      <c r="BN68" s="130">
        <f t="shared" si="35"/>
        <v>3</v>
      </c>
      <c r="BO68" s="130">
        <f t="shared" si="35"/>
        <v>0</v>
      </c>
      <c r="BP68" s="130">
        <f t="shared" si="35"/>
        <v>0</v>
      </c>
      <c r="BQ68" s="130">
        <f t="shared" si="35"/>
        <v>0</v>
      </c>
      <c r="BR68" s="130">
        <f t="shared" si="35"/>
        <v>107</v>
      </c>
      <c r="BS68" s="130">
        <f t="shared" si="35"/>
        <v>130</v>
      </c>
      <c r="BT68" s="130">
        <f t="shared" si="35"/>
        <v>107</v>
      </c>
      <c r="BU68" s="130">
        <f t="shared" ref="BU68:BY68" si="36">SUM(BU59:BU67)</f>
        <v>99</v>
      </c>
      <c r="BV68" s="130">
        <f t="shared" si="36"/>
        <v>19</v>
      </c>
      <c r="BW68" s="130">
        <f t="shared" si="36"/>
        <v>19</v>
      </c>
      <c r="BX68" s="130">
        <f t="shared" si="36"/>
        <v>121</v>
      </c>
      <c r="BY68" s="130">
        <f t="shared" si="36"/>
        <v>114</v>
      </c>
      <c r="BZ68" s="146">
        <f>SUM(BX68/H68)</f>
        <v>0.70348837209302328</v>
      </c>
    </row>
    <row r="69" spans="1:78" ht="24" x14ac:dyDescent="0.3">
      <c r="A69" s="60" t="s">
        <v>79</v>
      </c>
      <c r="B69" s="26" t="s">
        <v>80</v>
      </c>
      <c r="C69" s="27" t="s">
        <v>81</v>
      </c>
      <c r="D69" s="27" t="s">
        <v>89</v>
      </c>
      <c r="E69" s="28" t="s">
        <v>83</v>
      </c>
      <c r="F69" s="28" t="s">
        <v>84</v>
      </c>
      <c r="G69" s="28" t="s">
        <v>84</v>
      </c>
      <c r="H69" s="29">
        <v>30</v>
      </c>
      <c r="I69" s="46"/>
      <c r="J69" s="31">
        <v>0</v>
      </c>
      <c r="K69" s="31">
        <v>0</v>
      </c>
      <c r="L69" s="31">
        <v>0</v>
      </c>
      <c r="M69" s="31">
        <v>0</v>
      </c>
      <c r="N69" s="31">
        <v>16</v>
      </c>
      <c r="O69" s="31">
        <v>9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0</v>
      </c>
      <c r="AK69" s="31">
        <v>0</v>
      </c>
      <c r="AL69" s="32">
        <f t="shared" ref="AL69:AL81" si="37">SUM(J69+N69+R69+V69+Z69+AD69+AH69)</f>
        <v>16</v>
      </c>
      <c r="AM69" s="32">
        <f t="shared" ref="AM69:AM81" si="38">SUM(K69+O69+S69+W69+AA69+AE69+AI69)</f>
        <v>9</v>
      </c>
      <c r="AN69" s="32">
        <f t="shared" ref="AN69:AN81" si="39">SUM(L69+P69+T69+X69+AB69+AF69+AJ69)</f>
        <v>0</v>
      </c>
      <c r="AO69" s="32">
        <f t="shared" ref="AO69:AO81" si="40">SUM(M69+Q69+U69+Y69+AC69+AG69+AK69)</f>
        <v>0</v>
      </c>
      <c r="AP69" s="31">
        <v>16</v>
      </c>
      <c r="AQ69" s="31">
        <v>9</v>
      </c>
      <c r="AR69" s="31">
        <v>0</v>
      </c>
      <c r="AS69" s="31">
        <v>0</v>
      </c>
      <c r="AT69" s="32">
        <f t="shared" ref="AT69:AT81" si="41">SUM(AL69:AO69)</f>
        <v>25</v>
      </c>
      <c r="AU69" s="32">
        <f t="shared" ref="AU69:AU81" si="42">SUM(AP69:AS69)</f>
        <v>25</v>
      </c>
      <c r="AV69" s="33"/>
      <c r="AW69" s="34">
        <v>7</v>
      </c>
      <c r="AX69" s="34">
        <v>5</v>
      </c>
      <c r="AY69" s="34">
        <v>0</v>
      </c>
      <c r="AZ69" s="34">
        <v>0</v>
      </c>
      <c r="BA69" s="34">
        <v>16</v>
      </c>
      <c r="BB69" s="34">
        <v>9</v>
      </c>
      <c r="BC69" s="34">
        <v>0</v>
      </c>
      <c r="BD69" s="34">
        <v>0</v>
      </c>
      <c r="BE69" s="34">
        <v>0</v>
      </c>
      <c r="BF69" s="34">
        <v>1</v>
      </c>
      <c r="BG69" s="34">
        <v>0</v>
      </c>
      <c r="BH69" s="34">
        <v>0</v>
      </c>
      <c r="BI69" s="34">
        <v>0</v>
      </c>
      <c r="BJ69" s="34">
        <v>0</v>
      </c>
      <c r="BK69" s="34">
        <v>0</v>
      </c>
      <c r="BL69" s="34">
        <v>0</v>
      </c>
      <c r="BM69" s="34">
        <v>0</v>
      </c>
      <c r="BN69" s="34">
        <v>0</v>
      </c>
      <c r="BO69" s="34">
        <v>0</v>
      </c>
      <c r="BP69" s="34">
        <v>0</v>
      </c>
      <c r="BQ69" s="33"/>
      <c r="BR69" s="35">
        <f t="shared" ref="BR69:BR81" si="43">SUM(AU69)</f>
        <v>25</v>
      </c>
      <c r="BS69" s="37">
        <v>17</v>
      </c>
      <c r="BT69" s="35">
        <f t="shared" ref="BT69:BT81" si="44">SUM(AU69)</f>
        <v>25</v>
      </c>
      <c r="BU69" s="37">
        <v>17</v>
      </c>
      <c r="BV69" s="36">
        <v>87</v>
      </c>
      <c r="BW69" s="36">
        <v>85</v>
      </c>
      <c r="BX69" s="38">
        <f t="shared" ref="BX69:BX81" si="45">SUM(AT69)</f>
        <v>25</v>
      </c>
      <c r="BY69" s="38">
        <f t="shared" ref="BY69:BY81" si="46">SUM(AU69)</f>
        <v>25</v>
      </c>
      <c r="BZ69" s="39">
        <f t="shared" ref="BZ69:BZ81" si="47">SUM(AT69/H69)</f>
        <v>0.83333333333333337</v>
      </c>
    </row>
    <row r="70" spans="1:78" ht="35.25" x14ac:dyDescent="0.3">
      <c r="A70" s="60" t="s">
        <v>122</v>
      </c>
      <c r="B70" s="26" t="s">
        <v>123</v>
      </c>
      <c r="C70" s="27" t="s">
        <v>81</v>
      </c>
      <c r="D70" s="27" t="s">
        <v>89</v>
      </c>
      <c r="E70" s="28" t="s">
        <v>83</v>
      </c>
      <c r="F70" s="48" t="s">
        <v>124</v>
      </c>
      <c r="G70" s="28" t="s">
        <v>125</v>
      </c>
      <c r="H70" s="47">
        <v>23</v>
      </c>
      <c r="I70" s="46"/>
      <c r="J70" s="31">
        <v>0</v>
      </c>
      <c r="K70" s="31">
        <v>0</v>
      </c>
      <c r="L70" s="31">
        <v>0</v>
      </c>
      <c r="M70" s="31">
        <v>0</v>
      </c>
      <c r="N70" s="31">
        <v>18</v>
      </c>
      <c r="O70" s="31">
        <v>1</v>
      </c>
      <c r="P70" s="31">
        <v>0</v>
      </c>
      <c r="Q70" s="31">
        <v>0</v>
      </c>
      <c r="R70" s="31">
        <v>1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2">
        <f t="shared" si="37"/>
        <v>19</v>
      </c>
      <c r="AM70" s="32">
        <f t="shared" si="38"/>
        <v>1</v>
      </c>
      <c r="AN70" s="32">
        <f t="shared" si="39"/>
        <v>0</v>
      </c>
      <c r="AO70" s="32">
        <f t="shared" si="40"/>
        <v>0</v>
      </c>
      <c r="AP70" s="31">
        <v>19</v>
      </c>
      <c r="AQ70" s="31">
        <v>1</v>
      </c>
      <c r="AR70" s="31">
        <v>0</v>
      </c>
      <c r="AS70" s="31">
        <v>0</v>
      </c>
      <c r="AT70" s="32">
        <f t="shared" si="41"/>
        <v>20</v>
      </c>
      <c r="AU70" s="32">
        <f t="shared" si="42"/>
        <v>20</v>
      </c>
      <c r="AV70" s="33"/>
      <c r="AW70" s="34"/>
      <c r="AX70" s="34"/>
      <c r="AY70" s="53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3"/>
      <c r="BR70" s="35">
        <f t="shared" si="43"/>
        <v>20</v>
      </c>
      <c r="BS70" s="36"/>
      <c r="BT70" s="35">
        <f t="shared" si="44"/>
        <v>20</v>
      </c>
      <c r="BU70" s="37">
        <v>17</v>
      </c>
      <c r="BV70" s="36">
        <v>0</v>
      </c>
      <c r="BW70" s="36">
        <v>0</v>
      </c>
      <c r="BX70" s="38">
        <f t="shared" si="45"/>
        <v>20</v>
      </c>
      <c r="BY70" s="38">
        <f t="shared" si="46"/>
        <v>20</v>
      </c>
      <c r="BZ70" s="39">
        <f t="shared" si="47"/>
        <v>0.86956521739130432</v>
      </c>
    </row>
    <row r="71" spans="1:78" ht="46.5" x14ac:dyDescent="0.3">
      <c r="A71" s="25" t="s">
        <v>128</v>
      </c>
      <c r="B71" s="26" t="s">
        <v>129</v>
      </c>
      <c r="C71" s="27" t="s">
        <v>81</v>
      </c>
      <c r="D71" s="27" t="s">
        <v>89</v>
      </c>
      <c r="E71" s="28" t="s">
        <v>133</v>
      </c>
      <c r="F71" s="28" t="s">
        <v>131</v>
      </c>
      <c r="G71" s="28" t="s">
        <v>132</v>
      </c>
      <c r="H71" s="47">
        <v>19</v>
      </c>
      <c r="I71" s="46"/>
      <c r="J71" s="31">
        <v>1</v>
      </c>
      <c r="K71" s="31">
        <v>0</v>
      </c>
      <c r="L71" s="31">
        <v>0</v>
      </c>
      <c r="M71" s="31">
        <v>0</v>
      </c>
      <c r="N71" s="31">
        <v>7</v>
      </c>
      <c r="O71" s="31">
        <v>3</v>
      </c>
      <c r="P71" s="31">
        <v>0</v>
      </c>
      <c r="Q71" s="31">
        <v>1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2">
        <f t="shared" si="37"/>
        <v>8</v>
      </c>
      <c r="AM71" s="32">
        <f t="shared" si="38"/>
        <v>3</v>
      </c>
      <c r="AN71" s="32">
        <f t="shared" si="39"/>
        <v>0</v>
      </c>
      <c r="AO71" s="32">
        <f t="shared" si="40"/>
        <v>1</v>
      </c>
      <c r="AP71" s="31">
        <v>8</v>
      </c>
      <c r="AQ71" s="31">
        <v>2</v>
      </c>
      <c r="AR71" s="31">
        <v>0</v>
      </c>
      <c r="AS71" s="31">
        <v>1</v>
      </c>
      <c r="AT71" s="32">
        <f t="shared" si="41"/>
        <v>12</v>
      </c>
      <c r="AU71" s="32">
        <f t="shared" si="42"/>
        <v>11</v>
      </c>
      <c r="AV71" s="33"/>
      <c r="AW71" s="34">
        <v>4</v>
      </c>
      <c r="AX71" s="34">
        <v>1</v>
      </c>
      <c r="AY71" s="34">
        <v>0</v>
      </c>
      <c r="AZ71" s="34">
        <v>1</v>
      </c>
      <c r="BA71" s="34">
        <v>7</v>
      </c>
      <c r="BB71" s="34">
        <v>2</v>
      </c>
      <c r="BC71" s="34">
        <v>0</v>
      </c>
      <c r="BD71" s="34">
        <v>1</v>
      </c>
      <c r="BE71" s="34">
        <v>0</v>
      </c>
      <c r="BF71" s="34">
        <v>0</v>
      </c>
      <c r="BG71" s="34">
        <v>0</v>
      </c>
      <c r="BH71" s="34">
        <v>0</v>
      </c>
      <c r="BI71" s="34">
        <v>4</v>
      </c>
      <c r="BJ71" s="34">
        <v>0</v>
      </c>
      <c r="BK71" s="34">
        <v>0</v>
      </c>
      <c r="BL71" s="34">
        <v>0</v>
      </c>
      <c r="BM71" s="34">
        <v>3</v>
      </c>
      <c r="BN71" s="34">
        <v>0</v>
      </c>
      <c r="BO71" s="34">
        <v>0</v>
      </c>
      <c r="BP71" s="34">
        <v>0</v>
      </c>
      <c r="BQ71" s="33"/>
      <c r="BR71" s="35">
        <f t="shared" si="43"/>
        <v>11</v>
      </c>
      <c r="BS71" s="36">
        <v>11</v>
      </c>
      <c r="BT71" s="35">
        <f t="shared" si="44"/>
        <v>11</v>
      </c>
      <c r="BU71" s="37">
        <v>11</v>
      </c>
      <c r="BV71" s="37">
        <v>0</v>
      </c>
      <c r="BW71" s="37">
        <v>0</v>
      </c>
      <c r="BX71" s="38">
        <f t="shared" si="45"/>
        <v>12</v>
      </c>
      <c r="BY71" s="38">
        <f t="shared" si="46"/>
        <v>11</v>
      </c>
      <c r="BZ71" s="39">
        <f t="shared" si="47"/>
        <v>0.63157894736842102</v>
      </c>
    </row>
    <row r="72" spans="1:78" ht="46.5" x14ac:dyDescent="0.3">
      <c r="A72" s="25" t="s">
        <v>141</v>
      </c>
      <c r="B72" s="26" t="s">
        <v>142</v>
      </c>
      <c r="C72" s="27" t="s">
        <v>81</v>
      </c>
      <c r="D72" s="27" t="s">
        <v>89</v>
      </c>
      <c r="E72" s="28" t="s">
        <v>143</v>
      </c>
      <c r="F72" s="28" t="s">
        <v>144</v>
      </c>
      <c r="G72" s="28" t="s">
        <v>138</v>
      </c>
      <c r="H72" s="47">
        <v>17</v>
      </c>
      <c r="I72" s="46"/>
      <c r="J72" s="31">
        <v>9</v>
      </c>
      <c r="K72" s="31">
        <v>3</v>
      </c>
      <c r="L72" s="31">
        <v>0</v>
      </c>
      <c r="M72" s="31">
        <v>1</v>
      </c>
      <c r="N72" s="31">
        <v>1</v>
      </c>
      <c r="O72" s="31">
        <v>6</v>
      </c>
      <c r="P72" s="31">
        <v>0</v>
      </c>
      <c r="Q72" s="31">
        <v>1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0</v>
      </c>
      <c r="AK72" s="31">
        <v>0</v>
      </c>
      <c r="AL72" s="32">
        <f t="shared" si="37"/>
        <v>10</v>
      </c>
      <c r="AM72" s="32">
        <f t="shared" si="38"/>
        <v>9</v>
      </c>
      <c r="AN72" s="32">
        <f t="shared" si="39"/>
        <v>0</v>
      </c>
      <c r="AO72" s="32">
        <f t="shared" si="40"/>
        <v>2</v>
      </c>
      <c r="AP72" s="31">
        <v>10</v>
      </c>
      <c r="AQ72" s="31">
        <v>9</v>
      </c>
      <c r="AR72" s="31">
        <v>0</v>
      </c>
      <c r="AS72" s="31">
        <v>2</v>
      </c>
      <c r="AT72" s="32">
        <f t="shared" si="41"/>
        <v>21</v>
      </c>
      <c r="AU72" s="32">
        <f t="shared" si="42"/>
        <v>21</v>
      </c>
      <c r="AV72" s="33"/>
      <c r="AW72" s="34">
        <v>6</v>
      </c>
      <c r="AX72" s="34">
        <v>4</v>
      </c>
      <c r="AY72" s="34">
        <v>0</v>
      </c>
      <c r="AZ72" s="34">
        <v>2</v>
      </c>
      <c r="BA72" s="34">
        <v>9</v>
      </c>
      <c r="BB72" s="34">
        <v>8</v>
      </c>
      <c r="BC72" s="34">
        <v>0</v>
      </c>
      <c r="BD72" s="34">
        <v>2</v>
      </c>
      <c r="BE72" s="34">
        <v>0</v>
      </c>
      <c r="BF72" s="34">
        <v>0</v>
      </c>
      <c r="BG72" s="34">
        <v>0</v>
      </c>
      <c r="BH72" s="34">
        <v>0</v>
      </c>
      <c r="BI72" s="34">
        <v>5</v>
      </c>
      <c r="BJ72" s="34">
        <v>5</v>
      </c>
      <c r="BK72" s="34">
        <v>0</v>
      </c>
      <c r="BL72" s="34">
        <v>1</v>
      </c>
      <c r="BM72" s="34">
        <v>3</v>
      </c>
      <c r="BN72" s="34">
        <v>3</v>
      </c>
      <c r="BO72" s="34">
        <v>0</v>
      </c>
      <c r="BP72" s="34">
        <v>0</v>
      </c>
      <c r="BQ72" s="33"/>
      <c r="BR72" s="35">
        <f t="shared" si="43"/>
        <v>21</v>
      </c>
      <c r="BS72" s="36">
        <v>21</v>
      </c>
      <c r="BT72" s="35">
        <f t="shared" si="44"/>
        <v>21</v>
      </c>
      <c r="BU72" s="37">
        <v>20</v>
      </c>
      <c r="BV72" s="37">
        <v>0</v>
      </c>
      <c r="BW72" s="37">
        <v>0</v>
      </c>
      <c r="BX72" s="38">
        <f t="shared" si="45"/>
        <v>21</v>
      </c>
      <c r="BY72" s="38">
        <f t="shared" si="46"/>
        <v>21</v>
      </c>
      <c r="BZ72" s="39">
        <f t="shared" si="47"/>
        <v>1.2352941176470589</v>
      </c>
    </row>
    <row r="73" spans="1:78" ht="24" x14ac:dyDescent="0.3">
      <c r="A73" s="25" t="s">
        <v>145</v>
      </c>
      <c r="B73" s="26" t="s">
        <v>146</v>
      </c>
      <c r="C73" s="27" t="s">
        <v>81</v>
      </c>
      <c r="D73" s="27" t="s">
        <v>89</v>
      </c>
      <c r="E73" s="28" t="s">
        <v>133</v>
      </c>
      <c r="F73" s="28" t="s">
        <v>153</v>
      </c>
      <c r="G73" s="28" t="s">
        <v>155</v>
      </c>
      <c r="H73" s="47">
        <v>20</v>
      </c>
      <c r="I73" s="46"/>
      <c r="J73" s="31">
        <v>4</v>
      </c>
      <c r="K73" s="31">
        <v>2</v>
      </c>
      <c r="L73" s="31">
        <v>0</v>
      </c>
      <c r="M73" s="31">
        <v>0</v>
      </c>
      <c r="N73" s="31">
        <v>10</v>
      </c>
      <c r="O73" s="31">
        <v>5</v>
      </c>
      <c r="P73" s="31">
        <v>0</v>
      </c>
      <c r="Q73" s="31">
        <v>0</v>
      </c>
      <c r="R73" s="31">
        <v>1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2">
        <f t="shared" si="37"/>
        <v>15</v>
      </c>
      <c r="AM73" s="32">
        <f t="shared" si="38"/>
        <v>7</v>
      </c>
      <c r="AN73" s="32">
        <f t="shared" si="39"/>
        <v>0</v>
      </c>
      <c r="AO73" s="32">
        <f t="shared" si="40"/>
        <v>0</v>
      </c>
      <c r="AP73" s="31">
        <v>15</v>
      </c>
      <c r="AQ73" s="31">
        <v>7</v>
      </c>
      <c r="AR73" s="31">
        <v>0</v>
      </c>
      <c r="AS73" s="31">
        <v>0</v>
      </c>
      <c r="AT73" s="32">
        <f t="shared" si="41"/>
        <v>22</v>
      </c>
      <c r="AU73" s="32">
        <f t="shared" si="42"/>
        <v>22</v>
      </c>
      <c r="AV73" s="33"/>
      <c r="AW73" s="34">
        <v>1</v>
      </c>
      <c r="AX73" s="34">
        <v>1</v>
      </c>
      <c r="AY73" s="34">
        <v>0</v>
      </c>
      <c r="AZ73" s="34">
        <v>0</v>
      </c>
      <c r="BA73" s="34">
        <v>13</v>
      </c>
      <c r="BB73" s="34">
        <v>6</v>
      </c>
      <c r="BC73" s="34">
        <v>0</v>
      </c>
      <c r="BD73" s="34">
        <v>0</v>
      </c>
      <c r="BE73" s="34">
        <v>0</v>
      </c>
      <c r="BF73" s="34">
        <v>0</v>
      </c>
      <c r="BG73" s="34">
        <v>0</v>
      </c>
      <c r="BH73" s="34">
        <v>0</v>
      </c>
      <c r="BI73" s="34">
        <v>4</v>
      </c>
      <c r="BJ73" s="34">
        <v>4</v>
      </c>
      <c r="BK73" s="34">
        <v>0</v>
      </c>
      <c r="BL73" s="34">
        <v>0</v>
      </c>
      <c r="BM73" s="34">
        <v>2</v>
      </c>
      <c r="BN73" s="34">
        <v>1</v>
      </c>
      <c r="BO73" s="34">
        <v>0</v>
      </c>
      <c r="BP73" s="34">
        <v>0</v>
      </c>
      <c r="BQ73" s="33"/>
      <c r="BR73" s="35">
        <f t="shared" si="43"/>
        <v>22</v>
      </c>
      <c r="BS73" s="36">
        <v>22</v>
      </c>
      <c r="BT73" s="35">
        <f t="shared" si="44"/>
        <v>22</v>
      </c>
      <c r="BU73" s="37">
        <v>11</v>
      </c>
      <c r="BV73" s="37">
        <v>0</v>
      </c>
      <c r="BW73" s="37">
        <v>0</v>
      </c>
      <c r="BX73" s="38">
        <f t="shared" si="45"/>
        <v>22</v>
      </c>
      <c r="BY73" s="38">
        <f t="shared" si="46"/>
        <v>22</v>
      </c>
      <c r="BZ73" s="39">
        <f t="shared" si="47"/>
        <v>1.1000000000000001</v>
      </c>
    </row>
    <row r="74" spans="1:78" ht="35.25" x14ac:dyDescent="0.3">
      <c r="A74" s="25" t="s">
        <v>186</v>
      </c>
      <c r="B74" s="26" t="s">
        <v>187</v>
      </c>
      <c r="C74" s="27" t="s">
        <v>81</v>
      </c>
      <c r="D74" s="27" t="s">
        <v>89</v>
      </c>
      <c r="E74" s="55" t="s">
        <v>197</v>
      </c>
      <c r="F74" s="57" t="s">
        <v>198</v>
      </c>
      <c r="G74" s="28" t="s">
        <v>191</v>
      </c>
      <c r="H74" s="47">
        <v>17</v>
      </c>
      <c r="I74" s="46"/>
      <c r="J74" s="31">
        <v>2</v>
      </c>
      <c r="K74" s="31">
        <v>2</v>
      </c>
      <c r="L74" s="31">
        <v>0</v>
      </c>
      <c r="M74" s="31">
        <v>2</v>
      </c>
      <c r="N74" s="31">
        <v>3</v>
      </c>
      <c r="O74" s="31">
        <v>2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2">
        <f t="shared" si="37"/>
        <v>5</v>
      </c>
      <c r="AM74" s="32">
        <f t="shared" si="38"/>
        <v>4</v>
      </c>
      <c r="AN74" s="32">
        <f t="shared" si="39"/>
        <v>0</v>
      </c>
      <c r="AO74" s="32">
        <f t="shared" si="40"/>
        <v>2</v>
      </c>
      <c r="AP74" s="31">
        <v>5</v>
      </c>
      <c r="AQ74" s="31">
        <v>4</v>
      </c>
      <c r="AR74" s="31">
        <v>0</v>
      </c>
      <c r="AS74" s="31">
        <v>1</v>
      </c>
      <c r="AT74" s="32">
        <f t="shared" si="41"/>
        <v>11</v>
      </c>
      <c r="AU74" s="32">
        <f t="shared" si="42"/>
        <v>10</v>
      </c>
      <c r="AV74" s="33"/>
      <c r="AW74" s="34">
        <v>2</v>
      </c>
      <c r="AX74" s="34">
        <v>3</v>
      </c>
      <c r="AY74" s="34">
        <v>0</v>
      </c>
      <c r="AZ74" s="34">
        <v>0</v>
      </c>
      <c r="BA74" s="34">
        <v>5</v>
      </c>
      <c r="BB74" s="34">
        <v>4</v>
      </c>
      <c r="BC74" s="34">
        <v>0</v>
      </c>
      <c r="BD74" s="34">
        <v>1</v>
      </c>
      <c r="BE74" s="34">
        <v>0</v>
      </c>
      <c r="BF74" s="34">
        <v>0</v>
      </c>
      <c r="BG74" s="34">
        <v>0</v>
      </c>
      <c r="BH74" s="34">
        <v>0</v>
      </c>
      <c r="BI74" s="34">
        <v>0</v>
      </c>
      <c r="BJ74" s="34">
        <v>0</v>
      </c>
      <c r="BK74" s="34">
        <v>0</v>
      </c>
      <c r="BL74" s="34">
        <v>0</v>
      </c>
      <c r="BM74" s="34">
        <v>0</v>
      </c>
      <c r="BN74" s="34">
        <v>0</v>
      </c>
      <c r="BO74" s="34">
        <v>0</v>
      </c>
      <c r="BP74" s="34">
        <v>0</v>
      </c>
      <c r="BQ74" s="33"/>
      <c r="BR74" s="35">
        <f t="shared" si="43"/>
        <v>10</v>
      </c>
      <c r="BS74" s="36">
        <v>10</v>
      </c>
      <c r="BT74" s="35">
        <f t="shared" si="44"/>
        <v>10</v>
      </c>
      <c r="BU74" s="37">
        <v>9</v>
      </c>
      <c r="BV74" s="37">
        <v>0</v>
      </c>
      <c r="BW74" s="37">
        <v>0</v>
      </c>
      <c r="BX74" s="38">
        <f t="shared" si="45"/>
        <v>11</v>
      </c>
      <c r="BY74" s="38">
        <f t="shared" si="46"/>
        <v>10</v>
      </c>
      <c r="BZ74" s="39">
        <f t="shared" si="47"/>
        <v>0.6470588235294118</v>
      </c>
    </row>
    <row r="75" spans="1:78" ht="35.25" x14ac:dyDescent="0.3">
      <c r="A75" s="25" t="s">
        <v>186</v>
      </c>
      <c r="B75" s="26" t="s">
        <v>187</v>
      </c>
      <c r="C75" s="27" t="s">
        <v>81</v>
      </c>
      <c r="D75" s="27" t="s">
        <v>89</v>
      </c>
      <c r="E75" s="28" t="s">
        <v>199</v>
      </c>
      <c r="F75" s="28" t="s">
        <v>200</v>
      </c>
      <c r="G75" s="28" t="s">
        <v>191</v>
      </c>
      <c r="H75" s="47">
        <v>18</v>
      </c>
      <c r="I75" s="46"/>
      <c r="J75" s="31">
        <v>8</v>
      </c>
      <c r="K75" s="31">
        <v>9</v>
      </c>
      <c r="L75" s="31">
        <v>0</v>
      </c>
      <c r="M75" s="31">
        <v>0</v>
      </c>
      <c r="N75" s="31">
        <v>0</v>
      </c>
      <c r="O75" s="31">
        <v>2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2">
        <f t="shared" si="37"/>
        <v>8</v>
      </c>
      <c r="AM75" s="32">
        <f t="shared" si="38"/>
        <v>11</v>
      </c>
      <c r="AN75" s="32">
        <f t="shared" si="39"/>
        <v>0</v>
      </c>
      <c r="AO75" s="32">
        <f t="shared" si="40"/>
        <v>0</v>
      </c>
      <c r="AP75" s="31">
        <v>8</v>
      </c>
      <c r="AQ75" s="31">
        <v>10</v>
      </c>
      <c r="AR75" s="31">
        <v>0</v>
      </c>
      <c r="AS75" s="31">
        <v>0</v>
      </c>
      <c r="AT75" s="32">
        <f t="shared" si="41"/>
        <v>19</v>
      </c>
      <c r="AU75" s="32">
        <f t="shared" si="42"/>
        <v>18</v>
      </c>
      <c r="AV75" s="33"/>
      <c r="AW75" s="34">
        <v>2</v>
      </c>
      <c r="AX75" s="34">
        <v>3</v>
      </c>
      <c r="AY75" s="34">
        <v>0</v>
      </c>
      <c r="AZ75" s="34">
        <v>0</v>
      </c>
      <c r="BA75" s="34">
        <v>7</v>
      </c>
      <c r="BB75" s="34">
        <v>10</v>
      </c>
      <c r="BC75" s="34">
        <v>0</v>
      </c>
      <c r="BD75" s="34">
        <v>0</v>
      </c>
      <c r="BE75" s="34">
        <v>0</v>
      </c>
      <c r="BF75" s="34">
        <v>0</v>
      </c>
      <c r="BG75" s="34">
        <v>0</v>
      </c>
      <c r="BH75" s="34">
        <v>0</v>
      </c>
      <c r="BI75" s="34">
        <v>1</v>
      </c>
      <c r="BJ75" s="34">
        <v>1</v>
      </c>
      <c r="BK75" s="34">
        <v>0</v>
      </c>
      <c r="BL75" s="34">
        <v>0</v>
      </c>
      <c r="BM75" s="34">
        <v>2</v>
      </c>
      <c r="BN75" s="34">
        <v>0</v>
      </c>
      <c r="BO75" s="34">
        <v>0</v>
      </c>
      <c r="BP75" s="34">
        <v>0</v>
      </c>
      <c r="BQ75" s="33"/>
      <c r="BR75" s="35">
        <f t="shared" si="43"/>
        <v>18</v>
      </c>
      <c r="BS75" s="36">
        <v>18</v>
      </c>
      <c r="BT75" s="35">
        <f t="shared" si="44"/>
        <v>18</v>
      </c>
      <c r="BU75" s="37">
        <v>18</v>
      </c>
      <c r="BV75" s="37">
        <v>0</v>
      </c>
      <c r="BW75" s="37">
        <v>0</v>
      </c>
      <c r="BX75" s="38">
        <f t="shared" si="45"/>
        <v>19</v>
      </c>
      <c r="BY75" s="38">
        <f t="shared" si="46"/>
        <v>18</v>
      </c>
      <c r="BZ75" s="39">
        <f t="shared" si="47"/>
        <v>1.0555555555555556</v>
      </c>
    </row>
    <row r="76" spans="1:78" ht="35.25" x14ac:dyDescent="0.3">
      <c r="A76" s="25" t="s">
        <v>186</v>
      </c>
      <c r="B76" s="26" t="s">
        <v>187</v>
      </c>
      <c r="C76" s="27" t="s">
        <v>81</v>
      </c>
      <c r="D76" s="27" t="s">
        <v>89</v>
      </c>
      <c r="E76" s="28" t="s">
        <v>133</v>
      </c>
      <c r="F76" s="28" t="s">
        <v>200</v>
      </c>
      <c r="G76" s="28" t="s">
        <v>191</v>
      </c>
      <c r="H76" s="47">
        <v>25</v>
      </c>
      <c r="I76" s="46"/>
      <c r="J76" s="31">
        <v>5</v>
      </c>
      <c r="K76" s="31">
        <v>2</v>
      </c>
      <c r="L76" s="31">
        <v>0</v>
      </c>
      <c r="M76" s="31">
        <v>1</v>
      </c>
      <c r="N76" s="31">
        <v>12</v>
      </c>
      <c r="O76" s="31">
        <v>4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2">
        <f t="shared" si="37"/>
        <v>17</v>
      </c>
      <c r="AM76" s="32">
        <f t="shared" si="38"/>
        <v>6</v>
      </c>
      <c r="AN76" s="32">
        <f t="shared" si="39"/>
        <v>0</v>
      </c>
      <c r="AO76" s="32">
        <f t="shared" si="40"/>
        <v>1</v>
      </c>
      <c r="AP76" s="31">
        <v>16</v>
      </c>
      <c r="AQ76" s="31">
        <v>6</v>
      </c>
      <c r="AR76" s="31">
        <v>0</v>
      </c>
      <c r="AS76" s="31">
        <v>1</v>
      </c>
      <c r="AT76" s="32">
        <f t="shared" si="41"/>
        <v>24</v>
      </c>
      <c r="AU76" s="32">
        <f t="shared" si="42"/>
        <v>23</v>
      </c>
      <c r="AV76" s="33"/>
      <c r="AW76" s="34">
        <v>6</v>
      </c>
      <c r="AX76" s="34">
        <v>1</v>
      </c>
      <c r="AY76" s="34">
        <v>0</v>
      </c>
      <c r="AZ76" s="34">
        <v>0</v>
      </c>
      <c r="BA76" s="34">
        <v>14</v>
      </c>
      <c r="BB76" s="34">
        <v>5</v>
      </c>
      <c r="BC76" s="34">
        <v>0</v>
      </c>
      <c r="BD76" s="34">
        <v>1</v>
      </c>
      <c r="BE76" s="34">
        <v>0</v>
      </c>
      <c r="BF76" s="34">
        <v>0</v>
      </c>
      <c r="BG76" s="34">
        <v>0</v>
      </c>
      <c r="BH76" s="34">
        <v>0</v>
      </c>
      <c r="BI76" s="34">
        <v>1</v>
      </c>
      <c r="BJ76" s="34">
        <v>1</v>
      </c>
      <c r="BK76" s="34">
        <v>0</v>
      </c>
      <c r="BL76" s="34">
        <v>0</v>
      </c>
      <c r="BM76" s="34">
        <v>5</v>
      </c>
      <c r="BN76" s="34">
        <v>3</v>
      </c>
      <c r="BO76" s="34">
        <v>0</v>
      </c>
      <c r="BP76" s="34">
        <v>0</v>
      </c>
      <c r="BQ76" s="33"/>
      <c r="BR76" s="35">
        <f t="shared" si="43"/>
        <v>23</v>
      </c>
      <c r="BS76" s="59">
        <v>23</v>
      </c>
      <c r="BT76" s="35">
        <f t="shared" si="44"/>
        <v>23</v>
      </c>
      <c r="BU76" s="37">
        <v>21</v>
      </c>
      <c r="BV76" s="37"/>
      <c r="BW76" s="37"/>
      <c r="BX76" s="38">
        <f t="shared" si="45"/>
        <v>24</v>
      </c>
      <c r="BY76" s="38">
        <f t="shared" si="46"/>
        <v>23</v>
      </c>
      <c r="BZ76" s="39">
        <f t="shared" si="47"/>
        <v>0.96</v>
      </c>
    </row>
    <row r="77" spans="1:78" ht="35.25" x14ac:dyDescent="0.3">
      <c r="A77" s="25" t="s">
        <v>201</v>
      </c>
      <c r="B77" s="26" t="s">
        <v>202</v>
      </c>
      <c r="C77" s="27" t="s">
        <v>81</v>
      </c>
      <c r="D77" s="27" t="s">
        <v>89</v>
      </c>
      <c r="E77" s="28" t="s">
        <v>199</v>
      </c>
      <c r="F77" s="28" t="s">
        <v>214</v>
      </c>
      <c r="G77" s="28" t="s">
        <v>178</v>
      </c>
      <c r="H77" s="47">
        <v>17</v>
      </c>
      <c r="I77" s="46"/>
      <c r="J77" s="31">
        <v>21</v>
      </c>
      <c r="K77" s="31">
        <v>3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0</v>
      </c>
      <c r="AH77" s="31">
        <v>0</v>
      </c>
      <c r="AI77" s="31">
        <v>0</v>
      </c>
      <c r="AJ77" s="31">
        <v>0</v>
      </c>
      <c r="AK77" s="31">
        <v>0</v>
      </c>
      <c r="AL77" s="32">
        <f t="shared" si="37"/>
        <v>21</v>
      </c>
      <c r="AM77" s="32">
        <f t="shared" si="38"/>
        <v>3</v>
      </c>
      <c r="AN77" s="32">
        <f t="shared" si="39"/>
        <v>0</v>
      </c>
      <c r="AO77" s="32">
        <f t="shared" si="40"/>
        <v>0</v>
      </c>
      <c r="AP77" s="31">
        <v>19</v>
      </c>
      <c r="AQ77" s="31">
        <v>3</v>
      </c>
      <c r="AR77" s="31">
        <v>0</v>
      </c>
      <c r="AS77" s="31">
        <v>0</v>
      </c>
      <c r="AT77" s="32">
        <f t="shared" si="41"/>
        <v>24</v>
      </c>
      <c r="AU77" s="32">
        <f t="shared" si="42"/>
        <v>22</v>
      </c>
      <c r="AV77" s="33"/>
      <c r="AW77" s="34">
        <v>6</v>
      </c>
      <c r="AX77" s="34">
        <v>3</v>
      </c>
      <c r="AY77" s="34">
        <v>0</v>
      </c>
      <c r="AZ77" s="34">
        <v>0</v>
      </c>
      <c r="BA77" s="34">
        <v>17</v>
      </c>
      <c r="BB77" s="34">
        <v>2</v>
      </c>
      <c r="BC77" s="34">
        <v>0</v>
      </c>
      <c r="BD77" s="34">
        <v>0</v>
      </c>
      <c r="BE77" s="34">
        <v>0</v>
      </c>
      <c r="BF77" s="34">
        <v>0</v>
      </c>
      <c r="BG77" s="34">
        <v>0</v>
      </c>
      <c r="BH77" s="34">
        <v>0</v>
      </c>
      <c r="BI77" s="34">
        <v>8</v>
      </c>
      <c r="BJ77" s="34">
        <v>0</v>
      </c>
      <c r="BK77" s="34">
        <v>0</v>
      </c>
      <c r="BL77" s="34">
        <v>0</v>
      </c>
      <c r="BM77" s="34">
        <v>8</v>
      </c>
      <c r="BN77" s="34">
        <v>2</v>
      </c>
      <c r="BO77" s="34">
        <v>0</v>
      </c>
      <c r="BP77" s="34">
        <v>0</v>
      </c>
      <c r="BQ77" s="33"/>
      <c r="BR77" s="35">
        <f t="shared" si="43"/>
        <v>22</v>
      </c>
      <c r="BS77" s="36">
        <v>22</v>
      </c>
      <c r="BT77" s="35">
        <f t="shared" si="44"/>
        <v>22</v>
      </c>
      <c r="BU77" s="37">
        <v>22</v>
      </c>
      <c r="BV77" s="37">
        <v>0</v>
      </c>
      <c r="BW77" s="37">
        <v>0</v>
      </c>
      <c r="BX77" s="38">
        <f t="shared" si="45"/>
        <v>24</v>
      </c>
      <c r="BY77" s="38">
        <f t="shared" si="46"/>
        <v>22</v>
      </c>
      <c r="BZ77" s="39">
        <f t="shared" si="47"/>
        <v>1.411764705882353</v>
      </c>
    </row>
    <row r="78" spans="1:78" ht="35.25" x14ac:dyDescent="0.3">
      <c r="A78" s="25" t="s">
        <v>201</v>
      </c>
      <c r="B78" s="26" t="s">
        <v>202</v>
      </c>
      <c r="C78" s="27" t="s">
        <v>81</v>
      </c>
      <c r="D78" s="27" t="s">
        <v>89</v>
      </c>
      <c r="E78" s="55" t="s">
        <v>197</v>
      </c>
      <c r="F78" s="28" t="s">
        <v>213</v>
      </c>
      <c r="G78" s="28" t="s">
        <v>204</v>
      </c>
      <c r="H78" s="47">
        <v>19</v>
      </c>
      <c r="I78" s="46"/>
      <c r="J78" s="31">
        <v>9</v>
      </c>
      <c r="K78" s="31">
        <v>2</v>
      </c>
      <c r="L78" s="31">
        <v>0</v>
      </c>
      <c r="M78" s="31">
        <v>0</v>
      </c>
      <c r="N78" s="31">
        <v>12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2">
        <f t="shared" si="37"/>
        <v>21</v>
      </c>
      <c r="AM78" s="32">
        <f t="shared" si="38"/>
        <v>2</v>
      </c>
      <c r="AN78" s="32">
        <f t="shared" si="39"/>
        <v>0</v>
      </c>
      <c r="AO78" s="32">
        <f t="shared" si="40"/>
        <v>0</v>
      </c>
      <c r="AP78" s="31">
        <v>21</v>
      </c>
      <c r="AQ78" s="31">
        <v>2</v>
      </c>
      <c r="AR78" s="31">
        <v>0</v>
      </c>
      <c r="AS78" s="31">
        <v>0</v>
      </c>
      <c r="AT78" s="32">
        <f t="shared" si="41"/>
        <v>23</v>
      </c>
      <c r="AU78" s="32">
        <f t="shared" si="42"/>
        <v>23</v>
      </c>
      <c r="AV78" s="33"/>
      <c r="AW78" s="34">
        <v>8</v>
      </c>
      <c r="AX78" s="34">
        <v>0</v>
      </c>
      <c r="AY78" s="34">
        <v>0</v>
      </c>
      <c r="AZ78" s="34">
        <v>0</v>
      </c>
      <c r="BA78" s="34">
        <v>20</v>
      </c>
      <c r="BB78" s="34">
        <v>2</v>
      </c>
      <c r="BC78" s="34">
        <v>0</v>
      </c>
      <c r="BD78" s="34">
        <v>0</v>
      </c>
      <c r="BE78" s="34">
        <v>0</v>
      </c>
      <c r="BF78" s="34">
        <v>0</v>
      </c>
      <c r="BG78" s="34">
        <v>0</v>
      </c>
      <c r="BH78" s="34">
        <v>0</v>
      </c>
      <c r="BI78" s="34">
        <v>18</v>
      </c>
      <c r="BJ78" s="34">
        <v>1</v>
      </c>
      <c r="BK78" s="34">
        <v>0</v>
      </c>
      <c r="BL78" s="34">
        <v>0</v>
      </c>
      <c r="BM78" s="34">
        <v>17</v>
      </c>
      <c r="BN78" s="34">
        <v>1</v>
      </c>
      <c r="BO78" s="34">
        <v>0</v>
      </c>
      <c r="BP78" s="34">
        <v>0</v>
      </c>
      <c r="BQ78" s="33"/>
      <c r="BR78" s="35">
        <f t="shared" si="43"/>
        <v>23</v>
      </c>
      <c r="BS78" s="36">
        <v>23</v>
      </c>
      <c r="BT78" s="35">
        <f t="shared" si="44"/>
        <v>23</v>
      </c>
      <c r="BU78" s="37">
        <v>23</v>
      </c>
      <c r="BV78" s="37">
        <v>0</v>
      </c>
      <c r="BW78" s="37">
        <v>0</v>
      </c>
      <c r="BX78" s="38">
        <f t="shared" si="45"/>
        <v>23</v>
      </c>
      <c r="BY78" s="38">
        <f t="shared" si="46"/>
        <v>23</v>
      </c>
      <c r="BZ78" s="39">
        <f t="shared" si="47"/>
        <v>1.2105263157894737</v>
      </c>
    </row>
    <row r="79" spans="1:78" ht="35.25" x14ac:dyDescent="0.3">
      <c r="A79" s="25" t="s">
        <v>201</v>
      </c>
      <c r="B79" s="26" t="s">
        <v>202</v>
      </c>
      <c r="C79" s="27" t="s">
        <v>81</v>
      </c>
      <c r="D79" s="27" t="s">
        <v>89</v>
      </c>
      <c r="E79" s="28" t="s">
        <v>199</v>
      </c>
      <c r="F79" s="28" t="s">
        <v>215</v>
      </c>
      <c r="G79" s="28" t="s">
        <v>216</v>
      </c>
      <c r="H79" s="47">
        <v>18</v>
      </c>
      <c r="I79" s="46"/>
      <c r="J79" s="31">
        <v>20</v>
      </c>
      <c r="K79" s="31">
        <v>3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2">
        <f t="shared" si="37"/>
        <v>20</v>
      </c>
      <c r="AM79" s="32">
        <f t="shared" si="38"/>
        <v>3</v>
      </c>
      <c r="AN79" s="32">
        <f t="shared" si="39"/>
        <v>0</v>
      </c>
      <c r="AO79" s="32">
        <f t="shared" si="40"/>
        <v>0</v>
      </c>
      <c r="AP79" s="31">
        <v>19</v>
      </c>
      <c r="AQ79" s="31">
        <v>3</v>
      </c>
      <c r="AR79" s="31">
        <v>0</v>
      </c>
      <c r="AS79" s="31">
        <v>0</v>
      </c>
      <c r="AT79" s="32">
        <f t="shared" si="41"/>
        <v>23</v>
      </c>
      <c r="AU79" s="32">
        <f t="shared" si="42"/>
        <v>22</v>
      </c>
      <c r="AV79" s="33"/>
      <c r="AW79" s="34">
        <v>6</v>
      </c>
      <c r="AX79" s="34">
        <v>3</v>
      </c>
      <c r="AY79" s="34">
        <v>0</v>
      </c>
      <c r="AZ79" s="34">
        <v>0</v>
      </c>
      <c r="BA79" s="34">
        <v>17</v>
      </c>
      <c r="BB79" s="34">
        <v>2</v>
      </c>
      <c r="BC79" s="34">
        <v>0</v>
      </c>
      <c r="BD79" s="34">
        <v>0</v>
      </c>
      <c r="BE79" s="34">
        <v>0</v>
      </c>
      <c r="BF79" s="34">
        <v>0</v>
      </c>
      <c r="BG79" s="34">
        <v>0</v>
      </c>
      <c r="BH79" s="34">
        <v>0</v>
      </c>
      <c r="BI79" s="34">
        <v>8</v>
      </c>
      <c r="BJ79" s="34">
        <v>0</v>
      </c>
      <c r="BK79" s="34">
        <v>0</v>
      </c>
      <c r="BL79" s="34">
        <v>0</v>
      </c>
      <c r="BM79" s="34">
        <v>8</v>
      </c>
      <c r="BN79" s="34">
        <v>2</v>
      </c>
      <c r="BO79" s="34">
        <v>0</v>
      </c>
      <c r="BP79" s="34">
        <v>0</v>
      </c>
      <c r="BQ79" s="33"/>
      <c r="BR79" s="35">
        <f t="shared" si="43"/>
        <v>22</v>
      </c>
      <c r="BS79" s="36">
        <v>22</v>
      </c>
      <c r="BT79" s="35">
        <f t="shared" si="44"/>
        <v>22</v>
      </c>
      <c r="BU79" s="37">
        <v>22</v>
      </c>
      <c r="BV79" s="37">
        <v>0</v>
      </c>
      <c r="BW79" s="37">
        <v>0</v>
      </c>
      <c r="BX79" s="38">
        <f t="shared" si="45"/>
        <v>23</v>
      </c>
      <c r="BY79" s="38">
        <f t="shared" si="46"/>
        <v>22</v>
      </c>
      <c r="BZ79" s="39">
        <f t="shared" si="47"/>
        <v>1.2777777777777777</v>
      </c>
    </row>
    <row r="80" spans="1:78" ht="35.25" x14ac:dyDescent="0.3">
      <c r="A80" s="25" t="s">
        <v>201</v>
      </c>
      <c r="B80" s="26" t="s">
        <v>202</v>
      </c>
      <c r="C80" s="27" t="s">
        <v>81</v>
      </c>
      <c r="D80" s="27" t="s">
        <v>89</v>
      </c>
      <c r="E80" s="28" t="s">
        <v>143</v>
      </c>
      <c r="F80" s="28" t="s">
        <v>217</v>
      </c>
      <c r="G80" s="28" t="s">
        <v>218</v>
      </c>
      <c r="H80" s="47">
        <v>20</v>
      </c>
      <c r="I80" s="46"/>
      <c r="J80" s="31">
        <v>5</v>
      </c>
      <c r="K80" s="31">
        <v>0</v>
      </c>
      <c r="L80" s="31">
        <v>0</v>
      </c>
      <c r="M80" s="31">
        <v>0</v>
      </c>
      <c r="N80" s="31">
        <v>8</v>
      </c>
      <c r="O80" s="31">
        <v>2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2">
        <f t="shared" si="37"/>
        <v>13</v>
      </c>
      <c r="AM80" s="32">
        <f t="shared" si="38"/>
        <v>2</v>
      </c>
      <c r="AN80" s="32">
        <f t="shared" si="39"/>
        <v>0</v>
      </c>
      <c r="AO80" s="32">
        <f t="shared" si="40"/>
        <v>0</v>
      </c>
      <c r="AP80" s="31">
        <v>13</v>
      </c>
      <c r="AQ80" s="31">
        <v>2</v>
      </c>
      <c r="AR80" s="31">
        <v>0</v>
      </c>
      <c r="AS80" s="31">
        <v>0</v>
      </c>
      <c r="AT80" s="32">
        <f t="shared" si="41"/>
        <v>15</v>
      </c>
      <c r="AU80" s="32">
        <f t="shared" si="42"/>
        <v>15</v>
      </c>
      <c r="AV80" s="33"/>
      <c r="AW80" s="34">
        <v>8</v>
      </c>
      <c r="AX80" s="34">
        <v>1</v>
      </c>
      <c r="AY80" s="34">
        <v>0</v>
      </c>
      <c r="AZ80" s="34">
        <v>0</v>
      </c>
      <c r="BA80" s="34">
        <v>12</v>
      </c>
      <c r="BB80" s="34">
        <v>1</v>
      </c>
      <c r="BC80" s="34">
        <v>0</v>
      </c>
      <c r="BD80" s="34">
        <v>0</v>
      </c>
      <c r="BE80" s="34">
        <v>0</v>
      </c>
      <c r="BF80" s="34">
        <v>0</v>
      </c>
      <c r="BG80" s="34">
        <v>0</v>
      </c>
      <c r="BH80" s="34">
        <v>0</v>
      </c>
      <c r="BI80" s="34">
        <v>10</v>
      </c>
      <c r="BJ80" s="34">
        <v>1</v>
      </c>
      <c r="BK80" s="34">
        <v>0</v>
      </c>
      <c r="BL80" s="34">
        <v>0</v>
      </c>
      <c r="BM80" s="34">
        <v>10</v>
      </c>
      <c r="BN80" s="34">
        <v>1</v>
      </c>
      <c r="BO80" s="34">
        <v>0</v>
      </c>
      <c r="BP80" s="34">
        <v>0</v>
      </c>
      <c r="BQ80" s="33"/>
      <c r="BR80" s="35">
        <f t="shared" si="43"/>
        <v>15</v>
      </c>
      <c r="BS80" s="36">
        <v>15</v>
      </c>
      <c r="BT80" s="35">
        <f t="shared" si="44"/>
        <v>15</v>
      </c>
      <c r="BU80" s="37">
        <v>15</v>
      </c>
      <c r="BV80" s="37">
        <v>0</v>
      </c>
      <c r="BW80" s="37">
        <v>0</v>
      </c>
      <c r="BX80" s="38">
        <f t="shared" si="45"/>
        <v>15</v>
      </c>
      <c r="BY80" s="38">
        <f t="shared" si="46"/>
        <v>15</v>
      </c>
      <c r="BZ80" s="39">
        <f t="shared" si="47"/>
        <v>0.75</v>
      </c>
    </row>
    <row r="81" spans="1:78" ht="35.25" x14ac:dyDescent="0.3">
      <c r="A81" s="25" t="s">
        <v>201</v>
      </c>
      <c r="B81" s="26" t="s">
        <v>202</v>
      </c>
      <c r="C81" s="27" t="s">
        <v>81</v>
      </c>
      <c r="D81" s="27" t="s">
        <v>89</v>
      </c>
      <c r="E81" s="28" t="s">
        <v>143</v>
      </c>
      <c r="F81" s="28" t="s">
        <v>205</v>
      </c>
      <c r="G81" s="28" t="s">
        <v>178</v>
      </c>
      <c r="H81" s="47">
        <v>20</v>
      </c>
      <c r="I81" s="46"/>
      <c r="J81" s="31">
        <v>5</v>
      </c>
      <c r="K81" s="31">
        <v>0</v>
      </c>
      <c r="L81" s="31">
        <v>0</v>
      </c>
      <c r="M81" s="31">
        <v>0</v>
      </c>
      <c r="N81" s="31">
        <v>8</v>
      </c>
      <c r="O81" s="31">
        <v>2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2">
        <f t="shared" si="37"/>
        <v>13</v>
      </c>
      <c r="AM81" s="32">
        <f t="shared" si="38"/>
        <v>2</v>
      </c>
      <c r="AN81" s="32">
        <f t="shared" si="39"/>
        <v>0</v>
      </c>
      <c r="AO81" s="32">
        <f t="shared" si="40"/>
        <v>0</v>
      </c>
      <c r="AP81" s="31">
        <v>13</v>
      </c>
      <c r="AQ81" s="31">
        <v>2</v>
      </c>
      <c r="AR81" s="31">
        <v>0</v>
      </c>
      <c r="AS81" s="31">
        <v>0</v>
      </c>
      <c r="AT81" s="32">
        <f t="shared" si="41"/>
        <v>15</v>
      </c>
      <c r="AU81" s="32">
        <f t="shared" si="42"/>
        <v>15</v>
      </c>
      <c r="AV81" s="33"/>
      <c r="AW81" s="34">
        <v>8</v>
      </c>
      <c r="AX81" s="34">
        <v>1</v>
      </c>
      <c r="AY81" s="34">
        <v>0</v>
      </c>
      <c r="AZ81" s="34">
        <v>0</v>
      </c>
      <c r="BA81" s="34">
        <v>12</v>
      </c>
      <c r="BB81" s="34">
        <v>1</v>
      </c>
      <c r="BC81" s="34">
        <v>0</v>
      </c>
      <c r="BD81" s="34">
        <v>0</v>
      </c>
      <c r="BE81" s="34">
        <v>0</v>
      </c>
      <c r="BF81" s="34">
        <v>0</v>
      </c>
      <c r="BG81" s="34">
        <v>0</v>
      </c>
      <c r="BH81" s="34">
        <v>0</v>
      </c>
      <c r="BI81" s="34">
        <v>10</v>
      </c>
      <c r="BJ81" s="34">
        <v>1</v>
      </c>
      <c r="BK81" s="34">
        <v>0</v>
      </c>
      <c r="BL81" s="34">
        <v>0</v>
      </c>
      <c r="BM81" s="34">
        <v>10</v>
      </c>
      <c r="BN81" s="34">
        <v>1</v>
      </c>
      <c r="BO81" s="34">
        <v>0</v>
      </c>
      <c r="BP81" s="34">
        <v>0</v>
      </c>
      <c r="BQ81" s="33"/>
      <c r="BR81" s="35">
        <f t="shared" si="43"/>
        <v>15</v>
      </c>
      <c r="BS81" s="36">
        <v>15</v>
      </c>
      <c r="BT81" s="35">
        <f t="shared" si="44"/>
        <v>15</v>
      </c>
      <c r="BU81" s="37">
        <v>15</v>
      </c>
      <c r="BV81" s="37">
        <v>0</v>
      </c>
      <c r="BW81" s="37">
        <v>0</v>
      </c>
      <c r="BX81" s="38">
        <f t="shared" si="45"/>
        <v>15</v>
      </c>
      <c r="BY81" s="38">
        <f t="shared" si="46"/>
        <v>15</v>
      </c>
      <c r="BZ81" s="39">
        <f t="shared" si="47"/>
        <v>0.75</v>
      </c>
    </row>
    <row r="82" spans="1:78" ht="25.5" customHeight="1" x14ac:dyDescent="0.3">
      <c r="A82" s="133"/>
      <c r="B82" s="134"/>
      <c r="C82" s="135"/>
      <c r="D82" s="135"/>
      <c r="E82" s="136"/>
      <c r="F82" s="136"/>
      <c r="G82" s="136" t="s">
        <v>459</v>
      </c>
      <c r="H82" s="132">
        <f>SUM(H69:H81)</f>
        <v>263</v>
      </c>
      <c r="I82" s="141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4"/>
      <c r="AM82" s="124"/>
      <c r="AN82" s="124"/>
      <c r="AO82" s="124"/>
      <c r="AP82" s="123"/>
      <c r="AQ82" s="123"/>
      <c r="AR82" s="123"/>
      <c r="AS82" s="123"/>
      <c r="AT82" s="124"/>
      <c r="AU82" s="124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4"/>
      <c r="BS82" s="124"/>
      <c r="BT82" s="124"/>
      <c r="BU82" s="124"/>
      <c r="BV82" s="124"/>
      <c r="BW82" s="124"/>
      <c r="BX82" s="123">
        <f>SUM(BX69:BX81)</f>
        <v>254</v>
      </c>
      <c r="BY82" s="123">
        <f>SUM(BY69:BY81)</f>
        <v>247</v>
      </c>
      <c r="BZ82" s="125">
        <f>SUM(BX82/H82)</f>
        <v>0.96577946768060841</v>
      </c>
    </row>
    <row r="83" spans="1:78" ht="35.25" x14ac:dyDescent="0.3">
      <c r="A83" s="147" t="s">
        <v>122</v>
      </c>
      <c r="B83" s="148" t="s">
        <v>123</v>
      </c>
      <c r="C83" s="149" t="s">
        <v>81</v>
      </c>
      <c r="D83" s="149" t="s">
        <v>127</v>
      </c>
      <c r="E83" s="150" t="s">
        <v>83</v>
      </c>
      <c r="F83" s="151" t="s">
        <v>124</v>
      </c>
      <c r="G83" s="150" t="s">
        <v>125</v>
      </c>
      <c r="H83" s="152">
        <v>12</v>
      </c>
      <c r="I83" s="46"/>
      <c r="J83" s="43">
        <v>0</v>
      </c>
      <c r="K83" s="43">
        <v>0</v>
      </c>
      <c r="L83" s="43">
        <v>0</v>
      </c>
      <c r="M83" s="43">
        <v>0</v>
      </c>
      <c r="N83" s="43">
        <v>9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0</v>
      </c>
      <c r="AC83" s="43">
        <v>0</v>
      </c>
      <c r="AD83" s="43">
        <v>0</v>
      </c>
      <c r="AE83" s="43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0</v>
      </c>
      <c r="AK83" s="43">
        <v>0</v>
      </c>
      <c r="AL83" s="42">
        <f>SUM(J83+N83+R83+V83+Z83+AD83+AH83)</f>
        <v>9</v>
      </c>
      <c r="AM83" s="42">
        <f>SUM(K83+O83+S83+W83+AA83+AE83+AI83)</f>
        <v>0</v>
      </c>
      <c r="AN83" s="42">
        <f>SUM(L83+P83+T83+X83+AB83+AF83+AJ83)</f>
        <v>0</v>
      </c>
      <c r="AO83" s="42">
        <f>SUM(M83+Q83+U83+Y83+AC83+AG83+AK83)</f>
        <v>0</v>
      </c>
      <c r="AP83" s="43">
        <v>8</v>
      </c>
      <c r="AQ83" s="43">
        <v>0</v>
      </c>
      <c r="AR83" s="43">
        <v>0</v>
      </c>
      <c r="AS83" s="43">
        <v>0</v>
      </c>
      <c r="AT83" s="42">
        <f>SUM(AL83:AO83)</f>
        <v>9</v>
      </c>
      <c r="AU83" s="42">
        <f>SUM(AP83:AS83)</f>
        <v>8</v>
      </c>
      <c r="AV83" s="44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44"/>
      <c r="BR83" s="154">
        <f>SUM(AU83)</f>
        <v>8</v>
      </c>
      <c r="BS83" s="155"/>
      <c r="BT83" s="154">
        <f>SUM(AU83)</f>
        <v>8</v>
      </c>
      <c r="BU83" s="155">
        <v>7</v>
      </c>
      <c r="BV83" s="155">
        <v>0</v>
      </c>
      <c r="BW83" s="155">
        <v>0</v>
      </c>
      <c r="BX83" s="156">
        <f>SUM(AT83)</f>
        <v>9</v>
      </c>
      <c r="BY83" s="156">
        <f>SUM(AU83)</f>
        <v>8</v>
      </c>
      <c r="BZ83" s="157">
        <f>SUM(AT83/H83)</f>
        <v>0.75</v>
      </c>
    </row>
    <row r="84" spans="1:78" ht="21" x14ac:dyDescent="0.35">
      <c r="A84" s="158"/>
      <c r="B84" s="158"/>
      <c r="C84" s="158"/>
      <c r="D84" s="158"/>
      <c r="E84" s="158"/>
      <c r="F84" s="158"/>
      <c r="G84" s="158" t="s">
        <v>461</v>
      </c>
      <c r="H84" s="159">
        <f>SUM(H83)</f>
        <v>12</v>
      </c>
      <c r="I84" s="159">
        <f t="shared" ref="I84:BT84" si="48">SUM(I83)</f>
        <v>0</v>
      </c>
      <c r="J84" s="159">
        <f t="shared" si="48"/>
        <v>0</v>
      </c>
      <c r="K84" s="159">
        <f t="shared" si="48"/>
        <v>0</v>
      </c>
      <c r="L84" s="159">
        <f t="shared" si="48"/>
        <v>0</v>
      </c>
      <c r="M84" s="159">
        <f t="shared" si="48"/>
        <v>0</v>
      </c>
      <c r="N84" s="159">
        <f t="shared" si="48"/>
        <v>9</v>
      </c>
      <c r="O84" s="159">
        <f t="shared" si="48"/>
        <v>0</v>
      </c>
      <c r="P84" s="159">
        <f t="shared" si="48"/>
        <v>0</v>
      </c>
      <c r="Q84" s="159">
        <f t="shared" si="48"/>
        <v>0</v>
      </c>
      <c r="R84" s="159">
        <f t="shared" si="48"/>
        <v>0</v>
      </c>
      <c r="S84" s="159">
        <f t="shared" si="48"/>
        <v>0</v>
      </c>
      <c r="T84" s="159">
        <f t="shared" si="48"/>
        <v>0</v>
      </c>
      <c r="U84" s="159">
        <f t="shared" si="48"/>
        <v>0</v>
      </c>
      <c r="V84" s="159">
        <f t="shared" si="48"/>
        <v>0</v>
      </c>
      <c r="W84" s="159">
        <f t="shared" si="48"/>
        <v>0</v>
      </c>
      <c r="X84" s="159">
        <f t="shared" si="48"/>
        <v>0</v>
      </c>
      <c r="Y84" s="159">
        <f t="shared" si="48"/>
        <v>0</v>
      </c>
      <c r="Z84" s="159">
        <f t="shared" si="48"/>
        <v>0</v>
      </c>
      <c r="AA84" s="159">
        <f t="shared" si="48"/>
        <v>0</v>
      </c>
      <c r="AB84" s="159">
        <f t="shared" si="48"/>
        <v>0</v>
      </c>
      <c r="AC84" s="159">
        <f t="shared" si="48"/>
        <v>0</v>
      </c>
      <c r="AD84" s="159">
        <f t="shared" si="48"/>
        <v>0</v>
      </c>
      <c r="AE84" s="159">
        <f t="shared" si="48"/>
        <v>0</v>
      </c>
      <c r="AF84" s="159">
        <f t="shared" si="48"/>
        <v>0</v>
      </c>
      <c r="AG84" s="159">
        <f t="shared" si="48"/>
        <v>0</v>
      </c>
      <c r="AH84" s="159">
        <f t="shared" si="48"/>
        <v>0</v>
      </c>
      <c r="AI84" s="159">
        <f t="shared" si="48"/>
        <v>0</v>
      </c>
      <c r="AJ84" s="159">
        <f t="shared" si="48"/>
        <v>0</v>
      </c>
      <c r="AK84" s="159">
        <f t="shared" si="48"/>
        <v>0</v>
      </c>
      <c r="AL84" s="159">
        <f t="shared" si="48"/>
        <v>9</v>
      </c>
      <c r="AM84" s="159">
        <f t="shared" si="48"/>
        <v>0</v>
      </c>
      <c r="AN84" s="159">
        <f t="shared" si="48"/>
        <v>0</v>
      </c>
      <c r="AO84" s="159">
        <f t="shared" si="48"/>
        <v>0</v>
      </c>
      <c r="AP84" s="159">
        <f t="shared" si="48"/>
        <v>8</v>
      </c>
      <c r="AQ84" s="159">
        <f t="shared" si="48"/>
        <v>0</v>
      </c>
      <c r="AR84" s="159">
        <f t="shared" si="48"/>
        <v>0</v>
      </c>
      <c r="AS84" s="159">
        <f t="shared" si="48"/>
        <v>0</v>
      </c>
      <c r="AT84" s="159">
        <f t="shared" si="48"/>
        <v>9</v>
      </c>
      <c r="AU84" s="159">
        <f t="shared" si="48"/>
        <v>8</v>
      </c>
      <c r="AV84" s="159">
        <f t="shared" si="48"/>
        <v>0</v>
      </c>
      <c r="AW84" s="159">
        <f t="shared" si="48"/>
        <v>0</v>
      </c>
      <c r="AX84" s="159">
        <f t="shared" si="48"/>
        <v>0</v>
      </c>
      <c r="AY84" s="159">
        <f t="shared" si="48"/>
        <v>0</v>
      </c>
      <c r="AZ84" s="159">
        <f t="shared" si="48"/>
        <v>0</v>
      </c>
      <c r="BA84" s="159">
        <f t="shared" si="48"/>
        <v>0</v>
      </c>
      <c r="BB84" s="159">
        <f t="shared" si="48"/>
        <v>0</v>
      </c>
      <c r="BC84" s="159">
        <f t="shared" si="48"/>
        <v>0</v>
      </c>
      <c r="BD84" s="159">
        <f t="shared" si="48"/>
        <v>0</v>
      </c>
      <c r="BE84" s="159">
        <f t="shared" si="48"/>
        <v>0</v>
      </c>
      <c r="BF84" s="159">
        <f t="shared" si="48"/>
        <v>0</v>
      </c>
      <c r="BG84" s="159">
        <f t="shared" si="48"/>
        <v>0</v>
      </c>
      <c r="BH84" s="159">
        <f t="shared" si="48"/>
        <v>0</v>
      </c>
      <c r="BI84" s="159">
        <f t="shared" si="48"/>
        <v>0</v>
      </c>
      <c r="BJ84" s="159">
        <f t="shared" si="48"/>
        <v>0</v>
      </c>
      <c r="BK84" s="159">
        <f t="shared" si="48"/>
        <v>0</v>
      </c>
      <c r="BL84" s="159">
        <f t="shared" si="48"/>
        <v>0</v>
      </c>
      <c r="BM84" s="159">
        <f t="shared" si="48"/>
        <v>0</v>
      </c>
      <c r="BN84" s="159">
        <f t="shared" si="48"/>
        <v>0</v>
      </c>
      <c r="BO84" s="159">
        <f t="shared" si="48"/>
        <v>0</v>
      </c>
      <c r="BP84" s="159">
        <f t="shared" si="48"/>
        <v>0</v>
      </c>
      <c r="BQ84" s="159">
        <f t="shared" si="48"/>
        <v>0</v>
      </c>
      <c r="BR84" s="159">
        <f t="shared" si="48"/>
        <v>8</v>
      </c>
      <c r="BS84" s="159">
        <f t="shared" si="48"/>
        <v>0</v>
      </c>
      <c r="BT84" s="159">
        <f t="shared" si="48"/>
        <v>8</v>
      </c>
      <c r="BU84" s="159">
        <f t="shared" ref="BU84:BY84" si="49">SUM(BU83)</f>
        <v>7</v>
      </c>
      <c r="BV84" s="159">
        <f t="shared" si="49"/>
        <v>0</v>
      </c>
      <c r="BW84" s="159">
        <f t="shared" si="49"/>
        <v>0</v>
      </c>
      <c r="BX84" s="159">
        <f t="shared" si="49"/>
        <v>9</v>
      </c>
      <c r="BY84" s="159">
        <f t="shared" si="49"/>
        <v>8</v>
      </c>
      <c r="BZ84" s="160">
        <f>SUM(AT84/H84)</f>
        <v>0.75</v>
      </c>
    </row>
  </sheetData>
  <sortState ref="A1:CA79">
    <sortCondition ref="D1:D79"/>
  </sortState>
  <conditionalFormatting sqref="F1:F1048576">
    <cfRule type="cellIs" dxfId="41" priority="2" operator="equal">
      <formula>3</formula>
    </cfRule>
  </conditionalFormatting>
  <conditionalFormatting sqref="F1">
    <cfRule type="containsText" dxfId="40" priority="4" operator="containsText" text="3">
      <formula>NOT(ISERROR(SEARCH("3",#REF!)))</formula>
    </cfRule>
  </conditionalFormatting>
  <conditionalFormatting sqref="F1048439:F1048576 F1:F83">
    <cfRule type="containsText" dxfId="39" priority="3" operator="containsText" text="3&#10;COURSE&#10;CODE">
      <formula>NOT(ISERROR(SEARCH("3
COURSE
CODE",#REF!)))</formula>
    </cfRule>
  </conditionalFormatting>
  <conditionalFormatting sqref="F84:F1048438">
    <cfRule type="containsText" dxfId="38" priority="6" operator="containsText" text="3&#10;COURSE&#10;CODE">
      <formula>NOT(ISERROR(SEARCH("3
COURSE
CODE",#REF!)))</formula>
    </cfRule>
  </conditionalFormatting>
  <conditionalFormatting sqref="BZ1:BZ1048576">
    <cfRule type="cellIs" dxfId="37" priority="1" operator="lessThan">
      <formula>0.9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workbookViewId="0">
      <pane ySplit="1" topLeftCell="A2" activePane="bottomLeft" state="frozen"/>
      <selection pane="bottomLeft" activeCell="BH8" sqref="BH8"/>
    </sheetView>
  </sheetViews>
  <sheetFormatPr defaultRowHeight="21" x14ac:dyDescent="0.25"/>
  <cols>
    <col min="1" max="1" width="5.7109375" style="87" customWidth="1"/>
    <col min="2" max="2" width="13.85546875" customWidth="1"/>
    <col min="3" max="3" width="3" customWidth="1"/>
    <col min="4" max="4" width="5" customWidth="1"/>
    <col min="5" max="5" width="5.85546875" customWidth="1"/>
    <col min="6" max="6" width="6.140625" style="88" customWidth="1"/>
    <col min="7" max="7" width="11" customWidth="1"/>
    <col min="8" max="8" width="8.85546875" style="89" customWidth="1"/>
    <col min="9" max="9" width="9.28515625" hidden="1" customWidth="1"/>
    <col min="10" max="10" width="9" hidden="1" customWidth="1"/>
    <col min="11" max="11" width="8.5703125" hidden="1" customWidth="1"/>
    <col min="12" max="12" width="0" hidden="1" customWidth="1"/>
    <col min="13" max="13" width="8.5703125" hidden="1" customWidth="1"/>
    <col min="14" max="14" width="0" hidden="1" customWidth="1"/>
    <col min="15" max="15" width="8.85546875" hidden="1" customWidth="1"/>
    <col min="16" max="16" width="0" hidden="1" customWidth="1"/>
    <col min="17" max="17" width="8.42578125" hidden="1" customWidth="1"/>
    <col min="18" max="18" width="8.5703125" hidden="1" customWidth="1"/>
    <col min="19" max="19" width="8.42578125" hidden="1" customWidth="1"/>
    <col min="20" max="20" width="0" hidden="1" customWidth="1"/>
    <col min="21" max="21" width="10.5703125" hidden="1" customWidth="1"/>
    <col min="22" max="24" width="10" hidden="1" customWidth="1"/>
    <col min="25" max="25" width="10.5703125" hidden="1" customWidth="1"/>
    <col min="26" max="26" width="11" hidden="1" customWidth="1"/>
    <col min="27" max="28" width="11" style="90" hidden="1" customWidth="1"/>
    <col min="29" max="29" width="1.5703125" hidden="1" customWidth="1"/>
    <col min="30" max="39" width="0" hidden="1" customWidth="1"/>
    <col min="40" max="40" width="1.42578125" hidden="1" customWidth="1"/>
    <col min="41" max="41" width="10.85546875" hidden="1" customWidth="1"/>
    <col min="42" max="42" width="10.7109375" hidden="1" customWidth="1"/>
    <col min="43" max="43" width="11.85546875" hidden="1" customWidth="1"/>
    <col min="44" max="44" width="12.85546875" hidden="1" customWidth="1"/>
    <col min="45" max="45" width="10.7109375" hidden="1" customWidth="1"/>
    <col min="46" max="46" width="10.5703125" hidden="1" customWidth="1"/>
    <col min="47" max="48" width="9.28515625" bestFit="1" customWidth="1"/>
    <col min="49" max="49" width="10" bestFit="1" customWidth="1"/>
    <col min="50" max="50" width="10.28515625" hidden="1" customWidth="1"/>
    <col min="51" max="52" width="10" hidden="1" customWidth="1"/>
    <col min="53" max="53" width="20.7109375" hidden="1" customWidth="1"/>
    <col min="54" max="57" width="0" hidden="1" customWidth="1"/>
  </cols>
  <sheetData>
    <row r="1" spans="1:57" ht="72.75" customHeight="1" thickBot="1" x14ac:dyDescent="0.3">
      <c r="A1" s="1" t="s">
        <v>256</v>
      </c>
      <c r="B1" s="2" t="s">
        <v>257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69" t="s">
        <v>258</v>
      </c>
      <c r="I1" s="7" t="s">
        <v>8</v>
      </c>
      <c r="J1" s="8" t="s">
        <v>9</v>
      </c>
      <c r="K1" s="7" t="s">
        <v>12</v>
      </c>
      <c r="L1" s="8" t="s">
        <v>13</v>
      </c>
      <c r="M1" s="7" t="s">
        <v>16</v>
      </c>
      <c r="N1" s="8" t="s">
        <v>17</v>
      </c>
      <c r="O1" s="7" t="s">
        <v>20</v>
      </c>
      <c r="P1" s="8" t="s">
        <v>21</v>
      </c>
      <c r="Q1" s="7" t="s">
        <v>259</v>
      </c>
      <c r="R1" s="8" t="s">
        <v>25</v>
      </c>
      <c r="S1" s="7" t="s">
        <v>28</v>
      </c>
      <c r="T1" s="8" t="s">
        <v>29</v>
      </c>
      <c r="U1" s="7" t="s">
        <v>32</v>
      </c>
      <c r="V1" s="8" t="s">
        <v>33</v>
      </c>
      <c r="W1" s="70" t="s">
        <v>36</v>
      </c>
      <c r="X1" s="71" t="s">
        <v>37</v>
      </c>
      <c r="Y1" s="70" t="s">
        <v>40</v>
      </c>
      <c r="Z1" s="71" t="s">
        <v>41</v>
      </c>
      <c r="AA1" s="10" t="s">
        <v>44</v>
      </c>
      <c r="AB1" s="10" t="s">
        <v>45</v>
      </c>
      <c r="AC1" s="14"/>
      <c r="AD1" s="15" t="s">
        <v>46</v>
      </c>
      <c r="AE1" s="15" t="s">
        <v>47</v>
      </c>
      <c r="AF1" s="17" t="s">
        <v>50</v>
      </c>
      <c r="AG1" s="17" t="s">
        <v>51</v>
      </c>
      <c r="AH1" s="15" t="s">
        <v>54</v>
      </c>
      <c r="AI1" s="15" t="s">
        <v>55</v>
      </c>
      <c r="AJ1" s="17" t="s">
        <v>58</v>
      </c>
      <c r="AK1" s="17" t="s">
        <v>59</v>
      </c>
      <c r="AL1" s="15" t="s">
        <v>62</v>
      </c>
      <c r="AM1" s="15" t="s">
        <v>260</v>
      </c>
      <c r="AN1" s="14"/>
      <c r="AO1" s="21" t="s">
        <v>66</v>
      </c>
      <c r="AP1" s="22" t="s">
        <v>67</v>
      </c>
      <c r="AQ1" s="21" t="s">
        <v>68</v>
      </c>
      <c r="AR1" s="22" t="s">
        <v>69</v>
      </c>
      <c r="AS1" s="23" t="s">
        <v>70</v>
      </c>
      <c r="AT1" s="23" t="s">
        <v>71</v>
      </c>
      <c r="AU1" s="21" t="s">
        <v>72</v>
      </c>
      <c r="AV1" s="21" t="s">
        <v>73</v>
      </c>
      <c r="AW1" s="21" t="s">
        <v>74</v>
      </c>
      <c r="AX1" s="21" t="s">
        <v>75</v>
      </c>
      <c r="AY1" s="21" t="s">
        <v>76</v>
      </c>
      <c r="AZ1" s="21" t="s">
        <v>77</v>
      </c>
      <c r="BA1" s="62" t="s">
        <v>78</v>
      </c>
    </row>
    <row r="2" spans="1:57" s="41" customFormat="1" ht="39.75" customHeight="1" x14ac:dyDescent="0.3">
      <c r="A2" s="61" t="s">
        <v>320</v>
      </c>
      <c r="B2" s="26" t="s">
        <v>321</v>
      </c>
      <c r="C2" s="27" t="s">
        <v>302</v>
      </c>
      <c r="D2" s="27" t="s">
        <v>85</v>
      </c>
      <c r="E2" s="28" t="s">
        <v>162</v>
      </c>
      <c r="F2" s="28" t="s">
        <v>322</v>
      </c>
      <c r="G2" s="55" t="s">
        <v>323</v>
      </c>
      <c r="H2" s="72">
        <v>20</v>
      </c>
      <c r="I2" s="91"/>
      <c r="J2" s="91"/>
      <c r="K2" s="91"/>
      <c r="L2" s="91">
        <v>1</v>
      </c>
      <c r="M2" s="91">
        <v>3</v>
      </c>
      <c r="N2" s="91">
        <v>4</v>
      </c>
      <c r="O2" s="91">
        <v>2</v>
      </c>
      <c r="P2" s="91">
        <v>1</v>
      </c>
      <c r="Q2" s="91"/>
      <c r="R2" s="91"/>
      <c r="S2" s="91"/>
      <c r="T2" s="91"/>
      <c r="U2" s="91"/>
      <c r="V2" s="91"/>
      <c r="W2" s="74">
        <f t="shared" ref="W2:X8" si="0">SUM(I2+K2+M2+O2+Q2+S2+U2)</f>
        <v>5</v>
      </c>
      <c r="X2" s="74">
        <f t="shared" si="0"/>
        <v>6</v>
      </c>
      <c r="Y2" s="80">
        <v>2</v>
      </c>
      <c r="Z2" s="80">
        <v>3</v>
      </c>
      <c r="AA2" s="74">
        <f t="shared" ref="AA2:AA8" si="1">SUM(W2+X2)</f>
        <v>11</v>
      </c>
      <c r="AB2" s="74">
        <f t="shared" ref="AB2:AB8" si="2">SUM(Y2+Z2)</f>
        <v>5</v>
      </c>
      <c r="AC2" s="81"/>
      <c r="AD2" s="80">
        <v>3</v>
      </c>
      <c r="AE2" s="80">
        <v>0</v>
      </c>
      <c r="AF2" s="80">
        <v>5</v>
      </c>
      <c r="AG2" s="80">
        <v>6</v>
      </c>
      <c r="AH2" s="80">
        <v>0</v>
      </c>
      <c r="AI2" s="80">
        <v>0</v>
      </c>
      <c r="AJ2" s="80">
        <v>0</v>
      </c>
      <c r="AK2" s="80">
        <v>0</v>
      </c>
      <c r="AL2" s="80">
        <v>0</v>
      </c>
      <c r="AM2" s="80">
        <v>0</v>
      </c>
      <c r="AN2" s="81"/>
      <c r="AO2" s="76">
        <f t="shared" ref="AO2:AO8" si="3">SUM(AB2)</f>
        <v>5</v>
      </c>
      <c r="AP2" s="73">
        <v>1</v>
      </c>
      <c r="AQ2" s="76">
        <f t="shared" ref="AQ2:AQ8" si="4">SUM(AB2)</f>
        <v>5</v>
      </c>
      <c r="AR2" s="73">
        <v>1</v>
      </c>
      <c r="AS2" s="73"/>
      <c r="AT2" s="73"/>
      <c r="AU2" s="38">
        <f t="shared" ref="AU2:AV8" si="5">SUM(AA2)</f>
        <v>11</v>
      </c>
      <c r="AV2" s="38">
        <f t="shared" si="5"/>
        <v>5</v>
      </c>
      <c r="AW2" s="39">
        <f t="shared" ref="AW2:AW46" si="6">SUM(AU2/H2)</f>
        <v>0.55000000000000004</v>
      </c>
      <c r="AX2" s="39">
        <f t="shared" ref="AX2:AX45" si="7">SUM(AB2/AA2)</f>
        <v>0.45454545454545453</v>
      </c>
      <c r="AY2" s="39">
        <f t="shared" ref="AY2:AY45" si="8">SUM(AP2/AB2)</f>
        <v>0.2</v>
      </c>
      <c r="AZ2" s="39">
        <f t="shared" ref="AZ2:AZ45" si="9">SUM(AR2/AB2)</f>
        <v>0.2</v>
      </c>
      <c r="BA2" s="53"/>
      <c r="BB2"/>
      <c r="BC2"/>
      <c r="BD2"/>
      <c r="BE2"/>
    </row>
    <row r="3" spans="1:57" s="41" customFormat="1" ht="37.35" customHeight="1" x14ac:dyDescent="0.3">
      <c r="A3" s="25" t="s">
        <v>340</v>
      </c>
      <c r="B3" s="26" t="s">
        <v>341</v>
      </c>
      <c r="C3" s="27" t="s">
        <v>302</v>
      </c>
      <c r="D3" s="27" t="s">
        <v>85</v>
      </c>
      <c r="E3" s="28" t="s">
        <v>344</v>
      </c>
      <c r="F3" s="28" t="s">
        <v>345</v>
      </c>
      <c r="G3" s="28" t="s">
        <v>346</v>
      </c>
      <c r="H3" s="72">
        <v>17</v>
      </c>
      <c r="I3" s="80">
        <v>6</v>
      </c>
      <c r="J3" s="80">
        <v>1</v>
      </c>
      <c r="K3" s="80">
        <v>7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74">
        <f t="shared" si="0"/>
        <v>13</v>
      </c>
      <c r="X3" s="74">
        <f t="shared" si="0"/>
        <v>1</v>
      </c>
      <c r="Y3" s="80">
        <v>13</v>
      </c>
      <c r="Z3" s="80">
        <v>1</v>
      </c>
      <c r="AA3" s="74">
        <f t="shared" si="1"/>
        <v>14</v>
      </c>
      <c r="AB3" s="74">
        <f t="shared" si="2"/>
        <v>14</v>
      </c>
      <c r="AC3" s="81"/>
      <c r="AD3" s="80">
        <v>5</v>
      </c>
      <c r="AE3" s="80">
        <v>0</v>
      </c>
      <c r="AF3" s="80">
        <v>13</v>
      </c>
      <c r="AG3" s="80">
        <v>1</v>
      </c>
      <c r="AH3" s="80">
        <v>0</v>
      </c>
      <c r="AI3" s="80">
        <v>0</v>
      </c>
      <c r="AJ3" s="80">
        <v>5</v>
      </c>
      <c r="AK3" s="80">
        <v>1</v>
      </c>
      <c r="AL3" s="80">
        <v>0</v>
      </c>
      <c r="AM3" s="80">
        <v>0</v>
      </c>
      <c r="AN3" s="81"/>
      <c r="AO3" s="76">
        <f t="shared" si="3"/>
        <v>14</v>
      </c>
      <c r="AP3" s="73">
        <v>14</v>
      </c>
      <c r="AQ3" s="76">
        <f t="shared" si="4"/>
        <v>14</v>
      </c>
      <c r="AR3" s="73">
        <v>9</v>
      </c>
      <c r="AS3" s="73"/>
      <c r="AT3" s="73"/>
      <c r="AU3" s="38">
        <f t="shared" si="5"/>
        <v>14</v>
      </c>
      <c r="AV3" s="38">
        <f t="shared" si="5"/>
        <v>14</v>
      </c>
      <c r="AW3" s="39">
        <f t="shared" si="6"/>
        <v>0.82352941176470584</v>
      </c>
      <c r="AX3" s="39">
        <f t="shared" si="7"/>
        <v>1</v>
      </c>
      <c r="AY3" s="39">
        <f t="shared" si="8"/>
        <v>1</v>
      </c>
      <c r="AZ3" s="39">
        <f t="shared" si="9"/>
        <v>0.6428571428571429</v>
      </c>
      <c r="BA3" s="53"/>
      <c r="BB3"/>
      <c r="BC3"/>
      <c r="BD3"/>
      <c r="BE3"/>
    </row>
    <row r="4" spans="1:57" s="41" customFormat="1" ht="39" customHeight="1" x14ac:dyDescent="0.3">
      <c r="A4" s="25" t="s">
        <v>359</v>
      </c>
      <c r="B4" s="26" t="s">
        <v>360</v>
      </c>
      <c r="C4" s="93" t="s">
        <v>302</v>
      </c>
      <c r="D4" s="93" t="s">
        <v>85</v>
      </c>
      <c r="E4" s="55" t="s">
        <v>361</v>
      </c>
      <c r="F4" s="55" t="s">
        <v>362</v>
      </c>
      <c r="G4" s="55" t="s">
        <v>309</v>
      </c>
      <c r="H4" s="72">
        <v>20</v>
      </c>
      <c r="I4" s="80">
        <v>14</v>
      </c>
      <c r="J4" s="80">
        <v>10</v>
      </c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74">
        <f t="shared" si="0"/>
        <v>14</v>
      </c>
      <c r="X4" s="74">
        <f t="shared" si="0"/>
        <v>10</v>
      </c>
      <c r="Y4" s="80">
        <v>14</v>
      </c>
      <c r="Z4" s="80">
        <v>10</v>
      </c>
      <c r="AA4" s="74">
        <f t="shared" si="1"/>
        <v>24</v>
      </c>
      <c r="AB4" s="74">
        <f t="shared" si="2"/>
        <v>24</v>
      </c>
      <c r="AC4" s="81"/>
      <c r="AD4" s="80">
        <v>6</v>
      </c>
      <c r="AE4" s="80">
        <v>4</v>
      </c>
      <c r="AF4" s="80">
        <v>14</v>
      </c>
      <c r="AG4" s="80">
        <v>10</v>
      </c>
      <c r="AH4" s="80">
        <v>0</v>
      </c>
      <c r="AI4" s="80">
        <v>0</v>
      </c>
      <c r="AJ4" s="80">
        <v>5</v>
      </c>
      <c r="AK4" s="80">
        <v>7</v>
      </c>
      <c r="AL4" s="80">
        <v>0</v>
      </c>
      <c r="AM4" s="80">
        <v>0</v>
      </c>
      <c r="AN4" s="81"/>
      <c r="AO4" s="76">
        <f t="shared" si="3"/>
        <v>24</v>
      </c>
      <c r="AP4" s="73">
        <v>24</v>
      </c>
      <c r="AQ4" s="76">
        <f t="shared" si="4"/>
        <v>24</v>
      </c>
      <c r="AR4" s="73">
        <v>23</v>
      </c>
      <c r="AS4" s="73"/>
      <c r="AT4" s="73"/>
      <c r="AU4" s="38">
        <f t="shared" si="5"/>
        <v>24</v>
      </c>
      <c r="AV4" s="38">
        <f t="shared" si="5"/>
        <v>24</v>
      </c>
      <c r="AW4" s="39">
        <f t="shared" si="6"/>
        <v>1.2</v>
      </c>
      <c r="AX4" s="39">
        <f t="shared" si="7"/>
        <v>1</v>
      </c>
      <c r="AY4" s="39">
        <f t="shared" si="8"/>
        <v>1</v>
      </c>
      <c r="AZ4" s="39">
        <f t="shared" si="9"/>
        <v>0.95833333333333337</v>
      </c>
      <c r="BA4" s="53"/>
      <c r="BB4"/>
      <c r="BC4"/>
      <c r="BD4"/>
      <c r="BE4"/>
    </row>
    <row r="5" spans="1:57" s="41" customFormat="1" ht="39.75" customHeight="1" x14ac:dyDescent="0.3">
      <c r="A5" s="101" t="s">
        <v>363</v>
      </c>
      <c r="B5" s="26" t="s">
        <v>364</v>
      </c>
      <c r="C5" s="93" t="s">
        <v>302</v>
      </c>
      <c r="D5" s="93" t="s">
        <v>85</v>
      </c>
      <c r="E5" s="55" t="s">
        <v>139</v>
      </c>
      <c r="F5" s="55" t="s">
        <v>365</v>
      </c>
      <c r="G5" s="55" t="s">
        <v>309</v>
      </c>
      <c r="H5" s="72">
        <v>20</v>
      </c>
      <c r="I5" s="80">
        <v>16</v>
      </c>
      <c r="J5" s="80">
        <v>4</v>
      </c>
      <c r="K5" s="80"/>
      <c r="L5" s="80">
        <v>2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74">
        <f t="shared" si="0"/>
        <v>16</v>
      </c>
      <c r="X5" s="74">
        <f t="shared" si="0"/>
        <v>6</v>
      </c>
      <c r="Y5" s="80">
        <v>16</v>
      </c>
      <c r="Z5" s="80">
        <v>6</v>
      </c>
      <c r="AA5" s="74">
        <f t="shared" si="1"/>
        <v>22</v>
      </c>
      <c r="AB5" s="74">
        <f t="shared" si="2"/>
        <v>22</v>
      </c>
      <c r="AC5" s="81"/>
      <c r="AD5" s="80">
        <v>3</v>
      </c>
      <c r="AE5" s="80">
        <v>0</v>
      </c>
      <c r="AF5" s="80">
        <v>16</v>
      </c>
      <c r="AG5" s="80">
        <v>5</v>
      </c>
      <c r="AH5" s="80">
        <v>0</v>
      </c>
      <c r="AI5" s="80">
        <v>0</v>
      </c>
      <c r="AJ5" s="80">
        <v>5</v>
      </c>
      <c r="AK5" s="80">
        <v>3</v>
      </c>
      <c r="AL5" s="80">
        <v>0</v>
      </c>
      <c r="AM5" s="80">
        <v>0</v>
      </c>
      <c r="AN5" s="81"/>
      <c r="AO5" s="76">
        <f t="shared" si="3"/>
        <v>22</v>
      </c>
      <c r="AP5" s="73">
        <v>22</v>
      </c>
      <c r="AQ5" s="76">
        <f t="shared" si="4"/>
        <v>22</v>
      </c>
      <c r="AR5" s="73">
        <v>22</v>
      </c>
      <c r="AS5" s="73"/>
      <c r="AT5" s="73"/>
      <c r="AU5" s="38">
        <f t="shared" si="5"/>
        <v>22</v>
      </c>
      <c r="AV5" s="38">
        <f t="shared" si="5"/>
        <v>22</v>
      </c>
      <c r="AW5" s="39">
        <f t="shared" si="6"/>
        <v>1.1000000000000001</v>
      </c>
      <c r="AX5" s="39">
        <f t="shared" si="7"/>
        <v>1</v>
      </c>
      <c r="AY5" s="39">
        <f t="shared" si="8"/>
        <v>1</v>
      </c>
      <c r="AZ5" s="39">
        <f t="shared" si="9"/>
        <v>1</v>
      </c>
      <c r="BA5" s="53"/>
      <c r="BB5"/>
      <c r="BC5"/>
      <c r="BD5"/>
      <c r="BE5"/>
    </row>
    <row r="6" spans="1:57" s="41" customFormat="1" ht="39.75" customHeight="1" x14ac:dyDescent="0.3">
      <c r="A6" s="25" t="s">
        <v>369</v>
      </c>
      <c r="B6" s="26" t="s">
        <v>370</v>
      </c>
      <c r="C6" s="27" t="s">
        <v>302</v>
      </c>
      <c r="D6" s="27" t="s">
        <v>85</v>
      </c>
      <c r="E6" s="28" t="s">
        <v>361</v>
      </c>
      <c r="F6" s="28" t="s">
        <v>270</v>
      </c>
      <c r="G6" s="28" t="s">
        <v>371</v>
      </c>
      <c r="H6" s="72">
        <v>17</v>
      </c>
      <c r="I6" s="80">
        <v>16</v>
      </c>
      <c r="J6" s="80">
        <v>7</v>
      </c>
      <c r="K6" s="80"/>
      <c r="L6" s="80">
        <v>1</v>
      </c>
      <c r="M6" s="80">
        <v>1</v>
      </c>
      <c r="N6" s="80"/>
      <c r="O6" s="80"/>
      <c r="P6" s="80"/>
      <c r="Q6" s="80"/>
      <c r="R6" s="80"/>
      <c r="S6" s="80"/>
      <c r="T6" s="80"/>
      <c r="U6" s="80"/>
      <c r="V6" s="80"/>
      <c r="W6" s="74">
        <f t="shared" si="0"/>
        <v>17</v>
      </c>
      <c r="X6" s="74">
        <f t="shared" si="0"/>
        <v>8</v>
      </c>
      <c r="Y6" s="80">
        <v>17</v>
      </c>
      <c r="Z6" s="80">
        <v>8</v>
      </c>
      <c r="AA6" s="74">
        <f t="shared" si="1"/>
        <v>25</v>
      </c>
      <c r="AB6" s="74">
        <f t="shared" si="2"/>
        <v>25</v>
      </c>
      <c r="AC6" s="81"/>
      <c r="AD6" s="80">
        <v>5</v>
      </c>
      <c r="AE6" s="80">
        <v>2</v>
      </c>
      <c r="AF6" s="80">
        <v>17</v>
      </c>
      <c r="AG6" s="80">
        <v>8</v>
      </c>
      <c r="AH6" s="80">
        <v>0</v>
      </c>
      <c r="AI6" s="80">
        <v>0</v>
      </c>
      <c r="AJ6" s="80">
        <v>8</v>
      </c>
      <c r="AK6" s="80">
        <v>2</v>
      </c>
      <c r="AL6" s="80">
        <v>0</v>
      </c>
      <c r="AM6" s="80">
        <v>0</v>
      </c>
      <c r="AN6" s="81"/>
      <c r="AO6" s="76">
        <f t="shared" si="3"/>
        <v>25</v>
      </c>
      <c r="AP6" s="73">
        <v>25</v>
      </c>
      <c r="AQ6" s="76">
        <f t="shared" si="4"/>
        <v>25</v>
      </c>
      <c r="AR6" s="73">
        <v>23</v>
      </c>
      <c r="AS6" s="73"/>
      <c r="AT6" s="73"/>
      <c r="AU6" s="38">
        <f t="shared" si="5"/>
        <v>25</v>
      </c>
      <c r="AV6" s="38">
        <f t="shared" si="5"/>
        <v>25</v>
      </c>
      <c r="AW6" s="39">
        <f t="shared" si="6"/>
        <v>1.4705882352941178</v>
      </c>
      <c r="AX6" s="39">
        <f t="shared" si="7"/>
        <v>1</v>
      </c>
      <c r="AY6" s="39">
        <f t="shared" si="8"/>
        <v>1</v>
      </c>
      <c r="AZ6" s="39">
        <f t="shared" si="9"/>
        <v>0.92</v>
      </c>
      <c r="BA6" s="53"/>
      <c r="BB6"/>
      <c r="BC6"/>
      <c r="BD6"/>
      <c r="BE6"/>
    </row>
    <row r="7" spans="1:57" s="41" customFormat="1" ht="38.25" customHeight="1" x14ac:dyDescent="0.3">
      <c r="A7" s="25" t="s">
        <v>372</v>
      </c>
      <c r="B7" s="26" t="s">
        <v>348</v>
      </c>
      <c r="C7" s="93" t="s">
        <v>302</v>
      </c>
      <c r="D7" s="93" t="s">
        <v>85</v>
      </c>
      <c r="E7" s="55" t="s">
        <v>119</v>
      </c>
      <c r="F7" s="55" t="s">
        <v>373</v>
      </c>
      <c r="G7" s="55" t="s">
        <v>356</v>
      </c>
      <c r="H7" s="72">
        <v>17</v>
      </c>
      <c r="I7" s="80"/>
      <c r="J7" s="80"/>
      <c r="K7" s="80">
        <v>12</v>
      </c>
      <c r="L7" s="80">
        <v>2</v>
      </c>
      <c r="M7" s="80">
        <v>1</v>
      </c>
      <c r="N7" s="80"/>
      <c r="O7" s="80"/>
      <c r="P7" s="80"/>
      <c r="Q7" s="80"/>
      <c r="R7" s="80"/>
      <c r="S7" s="80"/>
      <c r="T7" s="80"/>
      <c r="U7" s="80"/>
      <c r="V7" s="80"/>
      <c r="W7" s="74">
        <f t="shared" si="0"/>
        <v>13</v>
      </c>
      <c r="X7" s="74">
        <f t="shared" si="0"/>
        <v>2</v>
      </c>
      <c r="Y7" s="80">
        <v>13</v>
      </c>
      <c r="Z7" s="80">
        <v>2</v>
      </c>
      <c r="AA7" s="74">
        <f t="shared" si="1"/>
        <v>15</v>
      </c>
      <c r="AB7" s="74">
        <f t="shared" si="2"/>
        <v>15</v>
      </c>
      <c r="AC7" s="81"/>
      <c r="AD7" s="80">
        <v>4</v>
      </c>
      <c r="AE7" s="80">
        <v>0</v>
      </c>
      <c r="AF7" s="80">
        <v>13</v>
      </c>
      <c r="AG7" s="80">
        <v>2</v>
      </c>
      <c r="AH7" s="80">
        <v>0</v>
      </c>
      <c r="AI7" s="80">
        <v>0</v>
      </c>
      <c r="AJ7" s="80">
        <v>8</v>
      </c>
      <c r="AK7" s="80">
        <v>2</v>
      </c>
      <c r="AL7" s="80">
        <v>0</v>
      </c>
      <c r="AM7" s="80">
        <v>0</v>
      </c>
      <c r="AN7" s="81"/>
      <c r="AO7" s="76">
        <f t="shared" si="3"/>
        <v>15</v>
      </c>
      <c r="AP7" s="73">
        <v>15</v>
      </c>
      <c r="AQ7" s="76">
        <f t="shared" si="4"/>
        <v>15</v>
      </c>
      <c r="AR7" s="73">
        <v>12</v>
      </c>
      <c r="AS7" s="73"/>
      <c r="AT7" s="73"/>
      <c r="AU7" s="38">
        <f t="shared" si="5"/>
        <v>15</v>
      </c>
      <c r="AV7" s="38">
        <f t="shared" si="5"/>
        <v>15</v>
      </c>
      <c r="AW7" s="39">
        <f t="shared" si="6"/>
        <v>0.88235294117647056</v>
      </c>
      <c r="AX7" s="39">
        <f t="shared" si="7"/>
        <v>1</v>
      </c>
      <c r="AY7" s="39">
        <f t="shared" si="8"/>
        <v>1</v>
      </c>
      <c r="AZ7" s="39">
        <f t="shared" si="9"/>
        <v>0.8</v>
      </c>
      <c r="BA7" s="53"/>
      <c r="BB7"/>
      <c r="BC7"/>
      <c r="BD7"/>
      <c r="BE7"/>
    </row>
    <row r="8" spans="1:57" s="41" customFormat="1" ht="38.25" customHeight="1" x14ac:dyDescent="0.3">
      <c r="A8" s="25" t="s">
        <v>372</v>
      </c>
      <c r="B8" s="26" t="s">
        <v>348</v>
      </c>
      <c r="C8" s="93" t="s">
        <v>302</v>
      </c>
      <c r="D8" s="93" t="s">
        <v>85</v>
      </c>
      <c r="E8" s="55" t="s">
        <v>162</v>
      </c>
      <c r="F8" s="55" t="s">
        <v>374</v>
      </c>
      <c r="G8" s="55" t="s">
        <v>356</v>
      </c>
      <c r="H8" s="72">
        <v>17</v>
      </c>
      <c r="I8" s="80"/>
      <c r="J8" s="80"/>
      <c r="K8" s="80">
        <v>1</v>
      </c>
      <c r="L8" s="80"/>
      <c r="M8" s="80">
        <v>5</v>
      </c>
      <c r="N8" s="80"/>
      <c r="O8" s="80">
        <v>4</v>
      </c>
      <c r="P8" s="80"/>
      <c r="Q8" s="80">
        <v>1</v>
      </c>
      <c r="R8" s="80"/>
      <c r="S8" s="80"/>
      <c r="T8" s="80"/>
      <c r="U8" s="80"/>
      <c r="V8" s="80"/>
      <c r="W8" s="74">
        <f t="shared" si="0"/>
        <v>11</v>
      </c>
      <c r="X8" s="74">
        <f t="shared" si="0"/>
        <v>0</v>
      </c>
      <c r="Y8" s="80">
        <v>10</v>
      </c>
      <c r="Z8" s="80">
        <v>0</v>
      </c>
      <c r="AA8" s="74">
        <f t="shared" si="1"/>
        <v>11</v>
      </c>
      <c r="AB8" s="74">
        <f t="shared" si="2"/>
        <v>10</v>
      </c>
      <c r="AC8" s="81"/>
      <c r="AD8" s="80">
        <v>5</v>
      </c>
      <c r="AE8" s="80">
        <v>0</v>
      </c>
      <c r="AF8" s="80">
        <v>11</v>
      </c>
      <c r="AG8" s="80">
        <v>0</v>
      </c>
      <c r="AH8" s="80">
        <v>8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1"/>
      <c r="AO8" s="76">
        <f t="shared" si="3"/>
        <v>10</v>
      </c>
      <c r="AP8" s="73">
        <v>8</v>
      </c>
      <c r="AQ8" s="76">
        <f t="shared" si="4"/>
        <v>10</v>
      </c>
      <c r="AR8" s="73">
        <v>8</v>
      </c>
      <c r="AS8" s="73"/>
      <c r="AT8" s="73"/>
      <c r="AU8" s="38">
        <f t="shared" si="5"/>
        <v>11</v>
      </c>
      <c r="AV8" s="38">
        <f t="shared" si="5"/>
        <v>10</v>
      </c>
      <c r="AW8" s="39">
        <f t="shared" si="6"/>
        <v>0.6470588235294118</v>
      </c>
      <c r="AX8" s="39">
        <f t="shared" si="7"/>
        <v>0.90909090909090906</v>
      </c>
      <c r="AY8" s="39">
        <f t="shared" si="8"/>
        <v>0.8</v>
      </c>
      <c r="AZ8" s="39">
        <f t="shared" si="9"/>
        <v>0.8</v>
      </c>
      <c r="BA8" s="53"/>
      <c r="BB8"/>
      <c r="BC8"/>
      <c r="BD8"/>
      <c r="BE8"/>
    </row>
    <row r="9" spans="1:57" s="41" customFormat="1" ht="38.25" customHeight="1" x14ac:dyDescent="0.3">
      <c r="A9" s="163"/>
      <c r="B9" s="164"/>
      <c r="C9" s="165"/>
      <c r="D9" s="165"/>
      <c r="E9" s="166"/>
      <c r="F9" s="166"/>
      <c r="G9" s="166" t="s">
        <v>458</v>
      </c>
      <c r="H9" s="162">
        <f>SUM(H2:H8)</f>
        <v>128</v>
      </c>
      <c r="I9" s="162">
        <f t="shared" ref="I9:AV9" si="10">SUM(I2:I8)</f>
        <v>52</v>
      </c>
      <c r="J9" s="162">
        <f t="shared" si="10"/>
        <v>22</v>
      </c>
      <c r="K9" s="162">
        <f t="shared" si="10"/>
        <v>20</v>
      </c>
      <c r="L9" s="162">
        <f t="shared" si="10"/>
        <v>6</v>
      </c>
      <c r="M9" s="162">
        <f t="shared" si="10"/>
        <v>10</v>
      </c>
      <c r="N9" s="162">
        <f t="shared" si="10"/>
        <v>4</v>
      </c>
      <c r="O9" s="162">
        <f t="shared" si="10"/>
        <v>6</v>
      </c>
      <c r="P9" s="162">
        <f t="shared" si="10"/>
        <v>1</v>
      </c>
      <c r="Q9" s="162">
        <f t="shared" si="10"/>
        <v>1</v>
      </c>
      <c r="R9" s="162">
        <f t="shared" si="10"/>
        <v>0</v>
      </c>
      <c r="S9" s="162">
        <f t="shared" si="10"/>
        <v>0</v>
      </c>
      <c r="T9" s="162">
        <f t="shared" si="10"/>
        <v>0</v>
      </c>
      <c r="U9" s="162">
        <f t="shared" si="10"/>
        <v>0</v>
      </c>
      <c r="V9" s="162">
        <f t="shared" si="10"/>
        <v>0</v>
      </c>
      <c r="W9" s="162">
        <f t="shared" si="10"/>
        <v>89</v>
      </c>
      <c r="X9" s="162">
        <f t="shared" si="10"/>
        <v>33</v>
      </c>
      <c r="Y9" s="162">
        <f t="shared" si="10"/>
        <v>85</v>
      </c>
      <c r="Z9" s="162">
        <f t="shared" si="10"/>
        <v>30</v>
      </c>
      <c r="AA9" s="162">
        <f t="shared" si="10"/>
        <v>122</v>
      </c>
      <c r="AB9" s="162">
        <f t="shared" si="10"/>
        <v>115</v>
      </c>
      <c r="AC9" s="162">
        <f t="shared" si="10"/>
        <v>0</v>
      </c>
      <c r="AD9" s="162">
        <f t="shared" si="10"/>
        <v>31</v>
      </c>
      <c r="AE9" s="162">
        <f t="shared" si="10"/>
        <v>6</v>
      </c>
      <c r="AF9" s="162">
        <f t="shared" si="10"/>
        <v>89</v>
      </c>
      <c r="AG9" s="162">
        <f t="shared" si="10"/>
        <v>32</v>
      </c>
      <c r="AH9" s="162">
        <f t="shared" si="10"/>
        <v>8</v>
      </c>
      <c r="AI9" s="162">
        <f t="shared" si="10"/>
        <v>0</v>
      </c>
      <c r="AJ9" s="162">
        <f t="shared" si="10"/>
        <v>31</v>
      </c>
      <c r="AK9" s="162">
        <f t="shared" si="10"/>
        <v>15</v>
      </c>
      <c r="AL9" s="162">
        <f t="shared" si="10"/>
        <v>0</v>
      </c>
      <c r="AM9" s="162">
        <f t="shared" si="10"/>
        <v>0</v>
      </c>
      <c r="AN9" s="162">
        <f t="shared" si="10"/>
        <v>0</v>
      </c>
      <c r="AO9" s="162">
        <f t="shared" si="10"/>
        <v>115</v>
      </c>
      <c r="AP9" s="162">
        <f t="shared" si="10"/>
        <v>109</v>
      </c>
      <c r="AQ9" s="162">
        <f t="shared" si="10"/>
        <v>115</v>
      </c>
      <c r="AR9" s="162">
        <f t="shared" si="10"/>
        <v>98</v>
      </c>
      <c r="AS9" s="162">
        <f t="shared" si="10"/>
        <v>0</v>
      </c>
      <c r="AT9" s="162">
        <f t="shared" si="10"/>
        <v>0</v>
      </c>
      <c r="AU9" s="162">
        <f t="shared" si="10"/>
        <v>122</v>
      </c>
      <c r="AV9" s="162">
        <f t="shared" si="10"/>
        <v>115</v>
      </c>
      <c r="AW9" s="116">
        <f t="shared" si="6"/>
        <v>0.953125</v>
      </c>
      <c r="AX9" s="39"/>
      <c r="AY9" s="39"/>
      <c r="AZ9" s="39"/>
      <c r="BA9" s="53"/>
      <c r="BB9"/>
      <c r="BC9"/>
      <c r="BD9"/>
      <c r="BE9"/>
    </row>
    <row r="10" spans="1:57" s="41" customFormat="1" ht="39.75" customHeight="1" x14ac:dyDescent="0.3">
      <c r="A10" s="25" t="s">
        <v>305</v>
      </c>
      <c r="B10" s="26" t="s">
        <v>310</v>
      </c>
      <c r="C10" s="27" t="s">
        <v>302</v>
      </c>
      <c r="D10" s="27" t="s">
        <v>88</v>
      </c>
      <c r="E10" s="28" t="s">
        <v>83</v>
      </c>
      <c r="F10" s="28" t="s">
        <v>311</v>
      </c>
      <c r="G10" s="28" t="s">
        <v>312</v>
      </c>
      <c r="H10" s="72">
        <v>25</v>
      </c>
      <c r="I10" s="80"/>
      <c r="J10" s="80"/>
      <c r="K10" s="80">
        <v>3</v>
      </c>
      <c r="L10" s="80"/>
      <c r="M10" s="80">
        <v>7</v>
      </c>
      <c r="N10" s="80">
        <v>2</v>
      </c>
      <c r="O10" s="80"/>
      <c r="P10" s="80">
        <v>1</v>
      </c>
      <c r="Q10" s="80"/>
      <c r="R10" s="80"/>
      <c r="S10" s="80"/>
      <c r="T10" s="80"/>
      <c r="U10" s="80"/>
      <c r="V10" s="80"/>
      <c r="W10" s="74">
        <f t="shared" ref="W10:W24" si="11">SUM(I10+K10+M10+O10+Q10+S10+U10)</f>
        <v>10</v>
      </c>
      <c r="X10" s="74">
        <f t="shared" ref="X10:X24" si="12">SUM(J10+L10+N10+P10+R10+T10+V10)</f>
        <v>3</v>
      </c>
      <c r="Y10" s="80">
        <v>9</v>
      </c>
      <c r="Z10" s="80">
        <v>3</v>
      </c>
      <c r="AA10" s="74">
        <f t="shared" ref="AA10:AA24" si="13">SUM(W10+X10)</f>
        <v>13</v>
      </c>
      <c r="AB10" s="74">
        <f t="shared" ref="AB10:AB24" si="14">SUM(Y10+Z10)</f>
        <v>12</v>
      </c>
      <c r="AC10" s="81"/>
      <c r="AD10" s="80">
        <v>6</v>
      </c>
      <c r="AE10" s="80">
        <v>0</v>
      </c>
      <c r="AF10" s="80">
        <v>10</v>
      </c>
      <c r="AG10" s="80">
        <v>3</v>
      </c>
      <c r="AH10" s="80">
        <v>5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1"/>
      <c r="AO10" s="76">
        <f t="shared" ref="AO10:AO24" si="15">SUM(AB10)</f>
        <v>12</v>
      </c>
      <c r="AP10" s="73">
        <v>12</v>
      </c>
      <c r="AQ10" s="76">
        <f t="shared" ref="AQ10:AQ24" si="16">SUM(AB10)</f>
        <v>12</v>
      </c>
      <c r="AR10" s="73">
        <v>12</v>
      </c>
      <c r="AS10" s="73">
        <v>33</v>
      </c>
      <c r="AT10" s="73">
        <v>33</v>
      </c>
      <c r="AU10" s="38">
        <f t="shared" ref="AU10:AU24" si="17">SUM(AA10)</f>
        <v>13</v>
      </c>
      <c r="AV10" s="38">
        <f t="shared" ref="AV10:AV24" si="18">SUM(AB10)</f>
        <v>12</v>
      </c>
      <c r="AW10" s="39">
        <f t="shared" si="6"/>
        <v>0.52</v>
      </c>
      <c r="AX10" s="39">
        <f t="shared" si="7"/>
        <v>0.92307692307692313</v>
      </c>
      <c r="AY10" s="39">
        <f t="shared" si="8"/>
        <v>1</v>
      </c>
      <c r="AZ10" s="39">
        <f t="shared" si="9"/>
        <v>1</v>
      </c>
      <c r="BA10" s="53"/>
      <c r="BB10"/>
      <c r="BC10"/>
      <c r="BD10"/>
      <c r="BE10"/>
    </row>
    <row r="11" spans="1:57" s="41" customFormat="1" ht="47.25" customHeight="1" x14ac:dyDescent="0.3">
      <c r="A11" s="61" t="s">
        <v>320</v>
      </c>
      <c r="B11" s="26" t="s">
        <v>321</v>
      </c>
      <c r="C11" s="27" t="s">
        <v>302</v>
      </c>
      <c r="D11" s="27" t="s">
        <v>88</v>
      </c>
      <c r="E11" s="28" t="s">
        <v>324</v>
      </c>
      <c r="F11" s="28" t="s">
        <v>325</v>
      </c>
      <c r="G11" s="28" t="s">
        <v>326</v>
      </c>
      <c r="H11" s="72">
        <v>18</v>
      </c>
      <c r="I11" s="80"/>
      <c r="J11" s="80"/>
      <c r="K11" s="80">
        <v>2</v>
      </c>
      <c r="L11" s="80"/>
      <c r="M11" s="80">
        <v>1</v>
      </c>
      <c r="N11" s="80"/>
      <c r="O11" s="80"/>
      <c r="P11" s="80"/>
      <c r="Q11" s="80"/>
      <c r="R11" s="80"/>
      <c r="S11" s="80"/>
      <c r="T11" s="80"/>
      <c r="U11" s="80"/>
      <c r="V11" s="80"/>
      <c r="W11" s="74">
        <f t="shared" si="11"/>
        <v>3</v>
      </c>
      <c r="X11" s="74">
        <f t="shared" si="12"/>
        <v>0</v>
      </c>
      <c r="Y11" s="80">
        <v>2</v>
      </c>
      <c r="Z11" s="80">
        <v>0</v>
      </c>
      <c r="AA11" s="74">
        <f t="shared" si="13"/>
        <v>3</v>
      </c>
      <c r="AB11" s="74">
        <f t="shared" si="14"/>
        <v>2</v>
      </c>
      <c r="AC11" s="81"/>
      <c r="AD11" s="80">
        <v>3</v>
      </c>
      <c r="AE11" s="80">
        <v>0</v>
      </c>
      <c r="AF11" s="80">
        <v>3</v>
      </c>
      <c r="AG11" s="80">
        <v>0</v>
      </c>
      <c r="AH11" s="80">
        <v>2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1"/>
      <c r="AO11" s="76">
        <f t="shared" si="15"/>
        <v>2</v>
      </c>
      <c r="AP11" s="73">
        <v>2</v>
      </c>
      <c r="AQ11" s="76">
        <f t="shared" si="16"/>
        <v>2</v>
      </c>
      <c r="AR11" s="73">
        <v>2</v>
      </c>
      <c r="AS11" s="73"/>
      <c r="AT11" s="73"/>
      <c r="AU11" s="38">
        <f t="shared" si="17"/>
        <v>3</v>
      </c>
      <c r="AV11" s="38">
        <f t="shared" si="18"/>
        <v>2</v>
      </c>
      <c r="AW11" s="39">
        <f t="shared" si="6"/>
        <v>0.16666666666666666</v>
      </c>
      <c r="AX11" s="39">
        <f t="shared" si="7"/>
        <v>0.66666666666666663</v>
      </c>
      <c r="AY11" s="39">
        <f t="shared" si="8"/>
        <v>1</v>
      </c>
      <c r="AZ11" s="39">
        <f t="shared" si="9"/>
        <v>1</v>
      </c>
      <c r="BA11" s="53"/>
      <c r="BB11"/>
      <c r="BC11"/>
      <c r="BD11"/>
      <c r="BE11"/>
    </row>
    <row r="12" spans="1:57" s="41" customFormat="1" ht="34.5" customHeight="1" x14ac:dyDescent="0.3">
      <c r="A12" s="25" t="s">
        <v>320</v>
      </c>
      <c r="B12" s="26" t="s">
        <v>321</v>
      </c>
      <c r="C12" s="27" t="s">
        <v>302</v>
      </c>
      <c r="D12" s="27" t="s">
        <v>88</v>
      </c>
      <c r="E12" s="28" t="s">
        <v>327</v>
      </c>
      <c r="F12" s="28" t="s">
        <v>311</v>
      </c>
      <c r="G12" s="28" t="s">
        <v>312</v>
      </c>
      <c r="H12" s="72">
        <v>18</v>
      </c>
      <c r="I12" s="80">
        <v>11</v>
      </c>
      <c r="J12" s="80">
        <v>1</v>
      </c>
      <c r="K12" s="80">
        <v>8</v>
      </c>
      <c r="L12" s="80">
        <v>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74">
        <f t="shared" si="11"/>
        <v>19</v>
      </c>
      <c r="X12" s="74">
        <f t="shared" si="12"/>
        <v>2</v>
      </c>
      <c r="Y12" s="80">
        <v>19</v>
      </c>
      <c r="Z12" s="80">
        <v>2</v>
      </c>
      <c r="AA12" s="74">
        <f t="shared" si="13"/>
        <v>21</v>
      </c>
      <c r="AB12" s="74">
        <f t="shared" si="14"/>
        <v>21</v>
      </c>
      <c r="AC12" s="81"/>
      <c r="AD12" s="80">
        <v>5</v>
      </c>
      <c r="AE12" s="80">
        <v>1</v>
      </c>
      <c r="AF12" s="80">
        <v>19</v>
      </c>
      <c r="AG12" s="80">
        <v>2</v>
      </c>
      <c r="AH12" s="80">
        <v>0</v>
      </c>
      <c r="AI12" s="80">
        <v>0</v>
      </c>
      <c r="AJ12" s="80">
        <v>0</v>
      </c>
      <c r="AK12" s="80">
        <v>0</v>
      </c>
      <c r="AL12" s="80">
        <v>1</v>
      </c>
      <c r="AM12" s="80">
        <v>0</v>
      </c>
      <c r="AN12" s="81"/>
      <c r="AO12" s="76">
        <f t="shared" si="15"/>
        <v>21</v>
      </c>
      <c r="AP12" s="73">
        <v>17</v>
      </c>
      <c r="AQ12" s="76">
        <f t="shared" si="16"/>
        <v>21</v>
      </c>
      <c r="AR12" s="73">
        <v>14</v>
      </c>
      <c r="AS12" s="73"/>
      <c r="AT12" s="73"/>
      <c r="AU12" s="38">
        <f t="shared" si="17"/>
        <v>21</v>
      </c>
      <c r="AV12" s="38">
        <f t="shared" si="18"/>
        <v>21</v>
      </c>
      <c r="AW12" s="39">
        <f t="shared" si="6"/>
        <v>1.1666666666666667</v>
      </c>
      <c r="AX12" s="39">
        <f t="shared" si="7"/>
        <v>1</v>
      </c>
      <c r="AY12" s="39">
        <f t="shared" si="8"/>
        <v>0.80952380952380953</v>
      </c>
      <c r="AZ12" s="39">
        <f t="shared" si="9"/>
        <v>0.66666666666666663</v>
      </c>
      <c r="BA12" s="53"/>
      <c r="BB12"/>
      <c r="BC12"/>
      <c r="BD12"/>
      <c r="BE12"/>
    </row>
    <row r="13" spans="1:57" s="41" customFormat="1" ht="34.5" customHeight="1" x14ac:dyDescent="0.3">
      <c r="A13" s="25" t="s">
        <v>336</v>
      </c>
      <c r="B13" s="26" t="s">
        <v>337</v>
      </c>
      <c r="C13" s="27" t="s">
        <v>302</v>
      </c>
      <c r="D13" s="27" t="s">
        <v>88</v>
      </c>
      <c r="E13" s="28" t="s">
        <v>324</v>
      </c>
      <c r="F13" s="28" t="s">
        <v>338</v>
      </c>
      <c r="G13" s="28" t="s">
        <v>339</v>
      </c>
      <c r="H13" s="72">
        <v>17</v>
      </c>
      <c r="I13" s="80"/>
      <c r="J13" s="80">
        <v>2</v>
      </c>
      <c r="K13" s="80"/>
      <c r="L13" s="80"/>
      <c r="M13" s="80"/>
      <c r="N13" s="80">
        <v>1</v>
      </c>
      <c r="O13" s="80"/>
      <c r="P13" s="80"/>
      <c r="Q13" s="80"/>
      <c r="R13" s="80">
        <v>1</v>
      </c>
      <c r="S13" s="80"/>
      <c r="T13" s="80"/>
      <c r="U13" s="80"/>
      <c r="V13" s="80"/>
      <c r="W13" s="74">
        <f t="shared" si="11"/>
        <v>0</v>
      </c>
      <c r="X13" s="74">
        <f t="shared" si="12"/>
        <v>4</v>
      </c>
      <c r="Y13" s="80">
        <v>0</v>
      </c>
      <c r="Z13" s="80">
        <v>2</v>
      </c>
      <c r="AA13" s="74">
        <f t="shared" si="13"/>
        <v>4</v>
      </c>
      <c r="AB13" s="74">
        <f t="shared" si="14"/>
        <v>2</v>
      </c>
      <c r="AC13" s="81"/>
      <c r="AD13" s="80">
        <v>0</v>
      </c>
      <c r="AE13" s="80">
        <v>2</v>
      </c>
      <c r="AF13" s="80">
        <v>0</v>
      </c>
      <c r="AG13" s="80">
        <v>2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1"/>
      <c r="AO13" s="76">
        <f t="shared" si="15"/>
        <v>2</v>
      </c>
      <c r="AP13" s="73">
        <v>2</v>
      </c>
      <c r="AQ13" s="76">
        <f t="shared" si="16"/>
        <v>2</v>
      </c>
      <c r="AR13" s="73">
        <v>2</v>
      </c>
      <c r="AS13" s="73"/>
      <c r="AT13" s="73"/>
      <c r="AU13" s="38">
        <f t="shared" si="17"/>
        <v>4</v>
      </c>
      <c r="AV13" s="38">
        <f t="shared" si="18"/>
        <v>2</v>
      </c>
      <c r="AW13" s="39">
        <f t="shared" si="6"/>
        <v>0.23529411764705882</v>
      </c>
      <c r="AX13" s="39">
        <f t="shared" si="7"/>
        <v>0.5</v>
      </c>
      <c r="AY13" s="39">
        <f t="shared" si="8"/>
        <v>1</v>
      </c>
      <c r="AZ13" s="39">
        <f t="shared" si="9"/>
        <v>1</v>
      </c>
      <c r="BA13" s="53"/>
      <c r="BB13"/>
      <c r="BC13"/>
      <c r="BD13"/>
      <c r="BE13"/>
    </row>
    <row r="14" spans="1:57" s="41" customFormat="1" ht="35.450000000000003" customHeight="1" x14ac:dyDescent="0.3">
      <c r="A14" s="25" t="s">
        <v>336</v>
      </c>
      <c r="B14" s="26" t="s">
        <v>337</v>
      </c>
      <c r="C14" s="27" t="s">
        <v>302</v>
      </c>
      <c r="D14" s="27" t="s">
        <v>88</v>
      </c>
      <c r="E14" s="28" t="s">
        <v>179</v>
      </c>
      <c r="F14" s="28" t="s">
        <v>338</v>
      </c>
      <c r="G14" s="28" t="s">
        <v>339</v>
      </c>
      <c r="H14" s="72">
        <v>17</v>
      </c>
      <c r="I14" s="80"/>
      <c r="J14" s="80"/>
      <c r="K14" s="80"/>
      <c r="L14" s="80">
        <v>4</v>
      </c>
      <c r="M14" s="80"/>
      <c r="N14" s="80">
        <v>5</v>
      </c>
      <c r="O14" s="80"/>
      <c r="P14" s="80"/>
      <c r="Q14" s="80"/>
      <c r="R14" s="80">
        <v>1</v>
      </c>
      <c r="S14" s="80"/>
      <c r="T14" s="80"/>
      <c r="U14" s="80"/>
      <c r="V14" s="80"/>
      <c r="W14" s="74">
        <f t="shared" si="11"/>
        <v>0</v>
      </c>
      <c r="X14" s="74">
        <f t="shared" si="12"/>
        <v>10</v>
      </c>
      <c r="Y14" s="80">
        <v>0</v>
      </c>
      <c r="Z14" s="80">
        <v>9</v>
      </c>
      <c r="AA14" s="74">
        <f t="shared" si="13"/>
        <v>10</v>
      </c>
      <c r="AB14" s="74">
        <f t="shared" si="14"/>
        <v>9</v>
      </c>
      <c r="AC14" s="81"/>
      <c r="AD14" s="80">
        <v>0</v>
      </c>
      <c r="AE14" s="80">
        <v>4</v>
      </c>
      <c r="AF14" s="80">
        <v>0</v>
      </c>
      <c r="AG14" s="80">
        <v>10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1"/>
      <c r="AO14" s="76">
        <f t="shared" si="15"/>
        <v>9</v>
      </c>
      <c r="AP14" s="73">
        <v>7</v>
      </c>
      <c r="AQ14" s="76">
        <f t="shared" si="16"/>
        <v>9</v>
      </c>
      <c r="AR14" s="73">
        <v>7</v>
      </c>
      <c r="AS14" s="73"/>
      <c r="AT14" s="73"/>
      <c r="AU14" s="38">
        <f t="shared" si="17"/>
        <v>10</v>
      </c>
      <c r="AV14" s="38">
        <f t="shared" si="18"/>
        <v>9</v>
      </c>
      <c r="AW14" s="39">
        <f t="shared" si="6"/>
        <v>0.58823529411764708</v>
      </c>
      <c r="AX14" s="39">
        <f t="shared" si="7"/>
        <v>0.9</v>
      </c>
      <c r="AY14" s="39">
        <f t="shared" si="8"/>
        <v>0.77777777777777779</v>
      </c>
      <c r="AZ14" s="39">
        <f t="shared" si="9"/>
        <v>0.77777777777777779</v>
      </c>
      <c r="BA14" s="53"/>
      <c r="BB14"/>
      <c r="BC14"/>
      <c r="BD14"/>
      <c r="BE14"/>
    </row>
    <row r="15" spans="1:57" s="41" customFormat="1" ht="35.25" customHeight="1" x14ac:dyDescent="0.3">
      <c r="A15" s="25" t="s">
        <v>336</v>
      </c>
      <c r="B15" s="26" t="s">
        <v>337</v>
      </c>
      <c r="C15" s="27" t="s">
        <v>302</v>
      </c>
      <c r="D15" s="27" t="s">
        <v>88</v>
      </c>
      <c r="E15" s="28" t="s">
        <v>231</v>
      </c>
      <c r="F15" s="28" t="s">
        <v>338</v>
      </c>
      <c r="G15" s="28" t="s">
        <v>339</v>
      </c>
      <c r="H15" s="72">
        <v>20</v>
      </c>
      <c r="I15" s="80"/>
      <c r="J15" s="80">
        <v>11</v>
      </c>
      <c r="K15" s="80"/>
      <c r="L15" s="80">
        <v>1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74">
        <f t="shared" si="11"/>
        <v>0</v>
      </c>
      <c r="X15" s="74">
        <f t="shared" si="12"/>
        <v>12</v>
      </c>
      <c r="Y15" s="80">
        <v>0</v>
      </c>
      <c r="Z15" s="80">
        <v>12</v>
      </c>
      <c r="AA15" s="74">
        <f t="shared" si="13"/>
        <v>12</v>
      </c>
      <c r="AB15" s="74">
        <f t="shared" si="14"/>
        <v>12</v>
      </c>
      <c r="AC15" s="81"/>
      <c r="AD15" s="80">
        <v>0</v>
      </c>
      <c r="AE15" s="80">
        <v>2</v>
      </c>
      <c r="AF15" s="80">
        <v>0</v>
      </c>
      <c r="AG15" s="80">
        <v>10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1"/>
      <c r="AO15" s="76">
        <f t="shared" si="15"/>
        <v>12</v>
      </c>
      <c r="AP15" s="73">
        <v>11</v>
      </c>
      <c r="AQ15" s="76">
        <f t="shared" si="16"/>
        <v>12</v>
      </c>
      <c r="AR15" s="73">
        <v>6</v>
      </c>
      <c r="AS15" s="73"/>
      <c r="AT15" s="73"/>
      <c r="AU15" s="38">
        <f t="shared" si="17"/>
        <v>12</v>
      </c>
      <c r="AV15" s="38">
        <f t="shared" si="18"/>
        <v>12</v>
      </c>
      <c r="AW15" s="39">
        <f t="shared" si="6"/>
        <v>0.6</v>
      </c>
      <c r="AX15" s="39">
        <f t="shared" si="7"/>
        <v>1</v>
      </c>
      <c r="AY15" s="39">
        <f t="shared" si="8"/>
        <v>0.91666666666666663</v>
      </c>
      <c r="AZ15" s="39">
        <f t="shared" si="9"/>
        <v>0.5</v>
      </c>
      <c r="BA15" s="53"/>
      <c r="BB15"/>
      <c r="BC15"/>
      <c r="BD15"/>
      <c r="BE15"/>
    </row>
    <row r="16" spans="1:57" s="41" customFormat="1" ht="35.25" customHeight="1" x14ac:dyDescent="0.3">
      <c r="A16" s="25" t="s">
        <v>340</v>
      </c>
      <c r="B16" s="26" t="s">
        <v>341</v>
      </c>
      <c r="C16" s="27" t="s">
        <v>302</v>
      </c>
      <c r="D16" s="27" t="s">
        <v>88</v>
      </c>
      <c r="E16" s="28" t="s">
        <v>342</v>
      </c>
      <c r="F16" s="28" t="s">
        <v>101</v>
      </c>
      <c r="G16" s="28" t="s">
        <v>343</v>
      </c>
      <c r="H16" s="72">
        <v>22</v>
      </c>
      <c r="I16" s="80"/>
      <c r="J16" s="80"/>
      <c r="K16" s="80">
        <v>12</v>
      </c>
      <c r="L16" s="80">
        <v>8</v>
      </c>
      <c r="M16" s="80">
        <v>4</v>
      </c>
      <c r="N16" s="80"/>
      <c r="O16" s="80"/>
      <c r="P16" s="80"/>
      <c r="Q16" s="80"/>
      <c r="R16" s="80"/>
      <c r="S16" s="80"/>
      <c r="T16" s="80"/>
      <c r="U16" s="80"/>
      <c r="V16" s="80"/>
      <c r="W16" s="74">
        <f t="shared" si="11"/>
        <v>16</v>
      </c>
      <c r="X16" s="74">
        <f t="shared" si="12"/>
        <v>8</v>
      </c>
      <c r="Y16" s="80">
        <v>16</v>
      </c>
      <c r="Z16" s="80">
        <v>8</v>
      </c>
      <c r="AA16" s="74">
        <f t="shared" si="13"/>
        <v>24</v>
      </c>
      <c r="AB16" s="74">
        <f t="shared" si="14"/>
        <v>24</v>
      </c>
      <c r="AC16" s="81"/>
      <c r="AD16" s="80">
        <v>4</v>
      </c>
      <c r="AE16" s="80">
        <v>3</v>
      </c>
      <c r="AF16" s="80">
        <v>14</v>
      </c>
      <c r="AG16" s="80">
        <v>5</v>
      </c>
      <c r="AH16" s="80">
        <v>0</v>
      </c>
      <c r="AI16" s="80">
        <v>0</v>
      </c>
      <c r="AJ16" s="80">
        <v>8</v>
      </c>
      <c r="AK16" s="80">
        <v>3</v>
      </c>
      <c r="AL16" s="80">
        <v>0</v>
      </c>
      <c r="AM16" s="80">
        <v>0</v>
      </c>
      <c r="AN16" s="81"/>
      <c r="AO16" s="76">
        <f t="shared" si="15"/>
        <v>24</v>
      </c>
      <c r="AP16" s="73">
        <v>24</v>
      </c>
      <c r="AQ16" s="76">
        <f t="shared" si="16"/>
        <v>24</v>
      </c>
      <c r="AR16" s="73">
        <v>18</v>
      </c>
      <c r="AS16" s="73"/>
      <c r="AT16" s="73"/>
      <c r="AU16" s="38">
        <f t="shared" si="17"/>
        <v>24</v>
      </c>
      <c r="AV16" s="38">
        <f t="shared" si="18"/>
        <v>24</v>
      </c>
      <c r="AW16" s="39">
        <f t="shared" si="6"/>
        <v>1.0909090909090908</v>
      </c>
      <c r="AX16" s="39">
        <f t="shared" si="7"/>
        <v>1</v>
      </c>
      <c r="AY16" s="39">
        <f t="shared" si="8"/>
        <v>1</v>
      </c>
      <c r="AZ16" s="39">
        <f t="shared" si="9"/>
        <v>0.75</v>
      </c>
      <c r="BA16" s="53"/>
      <c r="BB16"/>
      <c r="BC16"/>
      <c r="BD16"/>
      <c r="BE16"/>
    </row>
    <row r="17" spans="1:57" s="41" customFormat="1" ht="35.25" customHeight="1" x14ac:dyDescent="0.3">
      <c r="A17" s="25" t="s">
        <v>347</v>
      </c>
      <c r="B17" s="26" t="s">
        <v>348</v>
      </c>
      <c r="C17" s="27" t="s">
        <v>302</v>
      </c>
      <c r="D17" s="27" t="s">
        <v>88</v>
      </c>
      <c r="E17" s="28" t="s">
        <v>327</v>
      </c>
      <c r="F17" s="28" t="s">
        <v>349</v>
      </c>
      <c r="G17" s="28" t="s">
        <v>304</v>
      </c>
      <c r="H17" s="72">
        <v>17</v>
      </c>
      <c r="I17" s="80">
        <v>1</v>
      </c>
      <c r="J17" s="80">
        <v>6</v>
      </c>
      <c r="K17" s="80">
        <v>6</v>
      </c>
      <c r="L17" s="80">
        <v>4</v>
      </c>
      <c r="M17" s="80">
        <v>1</v>
      </c>
      <c r="N17" s="80">
        <v>1</v>
      </c>
      <c r="O17" s="80"/>
      <c r="P17" s="80"/>
      <c r="Q17" s="80"/>
      <c r="R17" s="80"/>
      <c r="S17" s="80"/>
      <c r="T17" s="80"/>
      <c r="U17" s="80"/>
      <c r="V17" s="80"/>
      <c r="W17" s="74">
        <f t="shared" si="11"/>
        <v>8</v>
      </c>
      <c r="X17" s="74">
        <f t="shared" si="12"/>
        <v>11</v>
      </c>
      <c r="Y17" s="80">
        <v>8</v>
      </c>
      <c r="Z17" s="80">
        <v>11</v>
      </c>
      <c r="AA17" s="74">
        <f t="shared" si="13"/>
        <v>19</v>
      </c>
      <c r="AB17" s="74">
        <f t="shared" si="14"/>
        <v>19</v>
      </c>
      <c r="AC17" s="81"/>
      <c r="AD17" s="80">
        <v>5</v>
      </c>
      <c r="AE17" s="80">
        <v>6</v>
      </c>
      <c r="AF17" s="80">
        <v>7</v>
      </c>
      <c r="AG17" s="80">
        <v>6</v>
      </c>
      <c r="AH17" s="80">
        <v>1</v>
      </c>
      <c r="AI17" s="80">
        <v>1</v>
      </c>
      <c r="AJ17" s="80">
        <v>6</v>
      </c>
      <c r="AK17" s="80">
        <v>2</v>
      </c>
      <c r="AL17" s="80">
        <v>1</v>
      </c>
      <c r="AM17" s="80">
        <v>0</v>
      </c>
      <c r="AN17" s="81"/>
      <c r="AO17" s="76">
        <f t="shared" si="15"/>
        <v>19</v>
      </c>
      <c r="AP17" s="73">
        <v>11</v>
      </c>
      <c r="AQ17" s="76">
        <f t="shared" si="16"/>
        <v>19</v>
      </c>
      <c r="AR17" s="73">
        <v>13</v>
      </c>
      <c r="AS17" s="73"/>
      <c r="AT17" s="73"/>
      <c r="AU17" s="38">
        <f t="shared" si="17"/>
        <v>19</v>
      </c>
      <c r="AV17" s="38">
        <f t="shared" si="18"/>
        <v>19</v>
      </c>
      <c r="AW17" s="39">
        <f t="shared" si="6"/>
        <v>1.1176470588235294</v>
      </c>
      <c r="AX17" s="39">
        <f t="shared" si="7"/>
        <v>1</v>
      </c>
      <c r="AY17" s="39">
        <f t="shared" si="8"/>
        <v>0.57894736842105265</v>
      </c>
      <c r="AZ17" s="39">
        <f t="shared" si="9"/>
        <v>0.68421052631578949</v>
      </c>
      <c r="BA17" s="53"/>
      <c r="BB17"/>
      <c r="BC17"/>
      <c r="BD17"/>
      <c r="BE17"/>
    </row>
    <row r="18" spans="1:57" s="41" customFormat="1" ht="36" customHeight="1" x14ac:dyDescent="0.3">
      <c r="A18" s="25" t="s">
        <v>347</v>
      </c>
      <c r="B18" s="26" t="s">
        <v>348</v>
      </c>
      <c r="C18" s="27" t="s">
        <v>302</v>
      </c>
      <c r="D18" s="27" t="s">
        <v>88</v>
      </c>
      <c r="E18" s="28" t="s">
        <v>179</v>
      </c>
      <c r="F18" s="28" t="s">
        <v>350</v>
      </c>
      <c r="G18" s="28" t="s">
        <v>351</v>
      </c>
      <c r="H18" s="72">
        <v>17</v>
      </c>
      <c r="I18" s="91"/>
      <c r="J18" s="91"/>
      <c r="K18" s="91">
        <v>7</v>
      </c>
      <c r="L18" s="91">
        <v>2</v>
      </c>
      <c r="M18" s="91">
        <v>8</v>
      </c>
      <c r="N18" s="91">
        <v>1</v>
      </c>
      <c r="O18" s="91">
        <v>2</v>
      </c>
      <c r="P18" s="91">
        <v>1</v>
      </c>
      <c r="Q18" s="91">
        <v>1</v>
      </c>
      <c r="R18" s="91"/>
      <c r="S18" s="91"/>
      <c r="T18" s="91"/>
      <c r="U18" s="91"/>
      <c r="V18" s="91"/>
      <c r="W18" s="74">
        <f t="shared" si="11"/>
        <v>18</v>
      </c>
      <c r="X18" s="74">
        <f t="shared" si="12"/>
        <v>4</v>
      </c>
      <c r="Y18" s="91">
        <v>13</v>
      </c>
      <c r="Z18" s="91">
        <v>3</v>
      </c>
      <c r="AA18" s="74">
        <f t="shared" si="13"/>
        <v>22</v>
      </c>
      <c r="AB18" s="74">
        <f t="shared" si="14"/>
        <v>16</v>
      </c>
      <c r="AC18" s="81"/>
      <c r="AD18" s="80">
        <v>9</v>
      </c>
      <c r="AE18" s="80">
        <v>2</v>
      </c>
      <c r="AF18" s="80">
        <v>18</v>
      </c>
      <c r="AG18" s="80">
        <v>4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1"/>
      <c r="AO18" s="76">
        <f t="shared" si="15"/>
        <v>16</v>
      </c>
      <c r="AP18" s="73">
        <v>15</v>
      </c>
      <c r="AQ18" s="76">
        <f t="shared" si="16"/>
        <v>16</v>
      </c>
      <c r="AR18" s="73">
        <v>15</v>
      </c>
      <c r="AS18" s="73"/>
      <c r="AT18" s="73"/>
      <c r="AU18" s="38">
        <f t="shared" si="17"/>
        <v>22</v>
      </c>
      <c r="AV18" s="38">
        <f t="shared" si="18"/>
        <v>16</v>
      </c>
      <c r="AW18" s="39">
        <f t="shared" si="6"/>
        <v>1.2941176470588236</v>
      </c>
      <c r="AX18" s="39">
        <f t="shared" si="7"/>
        <v>0.72727272727272729</v>
      </c>
      <c r="AY18" s="39">
        <f t="shared" si="8"/>
        <v>0.9375</v>
      </c>
      <c r="AZ18" s="39">
        <f t="shared" si="9"/>
        <v>0.9375</v>
      </c>
      <c r="BA18" s="53"/>
      <c r="BB18"/>
      <c r="BC18"/>
      <c r="BD18"/>
      <c r="BE18"/>
    </row>
    <row r="19" spans="1:57" s="41" customFormat="1" ht="39" customHeight="1" x14ac:dyDescent="0.3">
      <c r="A19" s="25" t="s">
        <v>347</v>
      </c>
      <c r="B19" s="26" t="s">
        <v>348</v>
      </c>
      <c r="C19" s="27" t="s">
        <v>302</v>
      </c>
      <c r="D19" s="27" t="s">
        <v>88</v>
      </c>
      <c r="E19" s="28" t="s">
        <v>324</v>
      </c>
      <c r="F19" s="92" t="s">
        <v>350</v>
      </c>
      <c r="G19" s="28" t="s">
        <v>351</v>
      </c>
      <c r="H19" s="72">
        <v>17</v>
      </c>
      <c r="I19" s="80">
        <v>2</v>
      </c>
      <c r="J19" s="80"/>
      <c r="K19" s="80">
        <v>3</v>
      </c>
      <c r="L19" s="80"/>
      <c r="M19" s="80"/>
      <c r="N19" s="80"/>
      <c r="O19" s="80"/>
      <c r="P19" s="80"/>
      <c r="Q19" s="80"/>
      <c r="R19" s="80"/>
      <c r="S19" s="80">
        <v>1</v>
      </c>
      <c r="T19" s="80"/>
      <c r="U19" s="80"/>
      <c r="V19" s="80"/>
      <c r="W19" s="74">
        <f t="shared" si="11"/>
        <v>6</v>
      </c>
      <c r="X19" s="74">
        <f t="shared" si="12"/>
        <v>0</v>
      </c>
      <c r="Y19" s="80">
        <v>5</v>
      </c>
      <c r="Z19" s="80">
        <v>0</v>
      </c>
      <c r="AA19" s="74">
        <f t="shared" si="13"/>
        <v>6</v>
      </c>
      <c r="AB19" s="74">
        <f t="shared" si="14"/>
        <v>5</v>
      </c>
      <c r="AC19" s="81"/>
      <c r="AD19" s="80">
        <v>2</v>
      </c>
      <c r="AE19" s="80">
        <v>0</v>
      </c>
      <c r="AF19" s="80">
        <v>6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1"/>
      <c r="AO19" s="76">
        <f t="shared" si="15"/>
        <v>5</v>
      </c>
      <c r="AP19" s="73">
        <v>5</v>
      </c>
      <c r="AQ19" s="76">
        <f t="shared" si="16"/>
        <v>5</v>
      </c>
      <c r="AR19" s="73">
        <v>5</v>
      </c>
      <c r="AS19" s="73"/>
      <c r="AT19" s="73"/>
      <c r="AU19" s="38">
        <f t="shared" si="17"/>
        <v>6</v>
      </c>
      <c r="AV19" s="38">
        <f t="shared" si="18"/>
        <v>5</v>
      </c>
      <c r="AW19" s="39">
        <f t="shared" si="6"/>
        <v>0.35294117647058826</v>
      </c>
      <c r="AX19" s="39">
        <f t="shared" si="7"/>
        <v>0.83333333333333337</v>
      </c>
      <c r="AY19" s="39">
        <f t="shared" si="8"/>
        <v>1</v>
      </c>
      <c r="AZ19" s="39">
        <f t="shared" si="9"/>
        <v>1</v>
      </c>
      <c r="BA19" s="53"/>
      <c r="BB19"/>
      <c r="BC19"/>
      <c r="BD19"/>
      <c r="BE19"/>
    </row>
    <row r="20" spans="1:57" s="41" customFormat="1" ht="39" customHeight="1" x14ac:dyDescent="0.3">
      <c r="A20" s="25" t="s">
        <v>347</v>
      </c>
      <c r="B20" s="26" t="s">
        <v>348</v>
      </c>
      <c r="C20" s="27" t="s">
        <v>302</v>
      </c>
      <c r="D20" s="27" t="s">
        <v>88</v>
      </c>
      <c r="E20" s="28" t="s">
        <v>342</v>
      </c>
      <c r="F20" s="28" t="s">
        <v>352</v>
      </c>
      <c r="G20" s="28" t="s">
        <v>312</v>
      </c>
      <c r="H20" s="72">
        <v>17</v>
      </c>
      <c r="I20" s="80">
        <v>1</v>
      </c>
      <c r="J20" s="80"/>
      <c r="K20" s="80">
        <v>5</v>
      </c>
      <c r="L20" s="80"/>
      <c r="M20" s="80">
        <v>2</v>
      </c>
      <c r="N20" s="80"/>
      <c r="O20" s="80"/>
      <c r="P20" s="80"/>
      <c r="Q20" s="80"/>
      <c r="R20" s="80"/>
      <c r="S20" s="80"/>
      <c r="T20" s="80"/>
      <c r="U20" s="80"/>
      <c r="V20" s="80"/>
      <c r="W20" s="74">
        <f t="shared" si="11"/>
        <v>8</v>
      </c>
      <c r="X20" s="74">
        <f t="shared" si="12"/>
        <v>0</v>
      </c>
      <c r="Y20" s="80">
        <v>8</v>
      </c>
      <c r="Z20" s="80">
        <v>0</v>
      </c>
      <c r="AA20" s="74">
        <f t="shared" si="13"/>
        <v>8</v>
      </c>
      <c r="AB20" s="74">
        <f t="shared" si="14"/>
        <v>8</v>
      </c>
      <c r="AC20" s="81"/>
      <c r="AD20" s="80">
        <v>4</v>
      </c>
      <c r="AE20" s="80">
        <v>0</v>
      </c>
      <c r="AF20" s="80">
        <v>6</v>
      </c>
      <c r="AG20" s="80">
        <v>0</v>
      </c>
      <c r="AH20" s="80">
        <v>0</v>
      </c>
      <c r="AI20" s="80">
        <v>0</v>
      </c>
      <c r="AJ20" s="80">
        <v>2</v>
      </c>
      <c r="AK20" s="80">
        <v>0</v>
      </c>
      <c r="AL20" s="80">
        <v>1</v>
      </c>
      <c r="AM20" s="80">
        <v>0</v>
      </c>
      <c r="AN20" s="81"/>
      <c r="AO20" s="76">
        <f t="shared" si="15"/>
        <v>8</v>
      </c>
      <c r="AP20" s="73">
        <v>8</v>
      </c>
      <c r="AQ20" s="76">
        <f t="shared" si="16"/>
        <v>8</v>
      </c>
      <c r="AR20" s="73">
        <v>7</v>
      </c>
      <c r="AS20" s="73"/>
      <c r="AT20" s="73"/>
      <c r="AU20" s="38">
        <f t="shared" si="17"/>
        <v>8</v>
      </c>
      <c r="AV20" s="38">
        <f t="shared" si="18"/>
        <v>8</v>
      </c>
      <c r="AW20" s="39">
        <f t="shared" si="6"/>
        <v>0.47058823529411764</v>
      </c>
      <c r="AX20" s="39">
        <f t="shared" si="7"/>
        <v>1</v>
      </c>
      <c r="AY20" s="39">
        <f t="shared" si="8"/>
        <v>1</v>
      </c>
      <c r="AZ20" s="39">
        <f t="shared" si="9"/>
        <v>0.875</v>
      </c>
      <c r="BA20" s="53"/>
      <c r="BB20"/>
      <c r="BC20"/>
      <c r="BD20"/>
      <c r="BE20"/>
    </row>
    <row r="21" spans="1:57" s="41" customFormat="1" ht="39" customHeight="1" x14ac:dyDescent="0.3">
      <c r="A21" s="25" t="s">
        <v>347</v>
      </c>
      <c r="B21" s="26" t="s">
        <v>348</v>
      </c>
      <c r="C21" s="27" t="s">
        <v>302</v>
      </c>
      <c r="D21" s="27" t="s">
        <v>88</v>
      </c>
      <c r="E21" s="28" t="s">
        <v>179</v>
      </c>
      <c r="F21" s="28" t="s">
        <v>352</v>
      </c>
      <c r="G21" s="28" t="s">
        <v>312</v>
      </c>
      <c r="H21" s="72">
        <v>17</v>
      </c>
      <c r="I21" s="80">
        <v>1</v>
      </c>
      <c r="J21" s="80"/>
      <c r="K21" s="80">
        <v>7</v>
      </c>
      <c r="L21" s="80">
        <v>1</v>
      </c>
      <c r="M21" s="80">
        <v>3</v>
      </c>
      <c r="N21" s="80">
        <v>3</v>
      </c>
      <c r="O21" s="80">
        <v>1</v>
      </c>
      <c r="P21" s="80">
        <v>1</v>
      </c>
      <c r="Q21" s="80">
        <v>1</v>
      </c>
      <c r="R21" s="80">
        <v>1</v>
      </c>
      <c r="S21" s="80"/>
      <c r="T21" s="80"/>
      <c r="U21" s="80"/>
      <c r="V21" s="80"/>
      <c r="W21" s="74">
        <f t="shared" si="11"/>
        <v>13</v>
      </c>
      <c r="X21" s="74">
        <f t="shared" si="12"/>
        <v>6</v>
      </c>
      <c r="Y21" s="80">
        <v>12</v>
      </c>
      <c r="Z21" s="80">
        <v>6</v>
      </c>
      <c r="AA21" s="74">
        <f t="shared" si="13"/>
        <v>19</v>
      </c>
      <c r="AB21" s="74">
        <f t="shared" si="14"/>
        <v>18</v>
      </c>
      <c r="AC21" s="81"/>
      <c r="AD21" s="80">
        <v>4</v>
      </c>
      <c r="AE21" s="80">
        <v>2</v>
      </c>
      <c r="AF21" s="80">
        <v>13</v>
      </c>
      <c r="AG21" s="80">
        <v>6</v>
      </c>
      <c r="AH21" s="80">
        <v>2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1"/>
      <c r="AO21" s="76">
        <f t="shared" si="15"/>
        <v>18</v>
      </c>
      <c r="AP21" s="73">
        <v>17</v>
      </c>
      <c r="AQ21" s="76">
        <f t="shared" si="16"/>
        <v>18</v>
      </c>
      <c r="AR21" s="73">
        <v>17</v>
      </c>
      <c r="AS21" s="73"/>
      <c r="AT21" s="73"/>
      <c r="AU21" s="38">
        <f t="shared" si="17"/>
        <v>19</v>
      </c>
      <c r="AV21" s="38">
        <f t="shared" si="18"/>
        <v>18</v>
      </c>
      <c r="AW21" s="39">
        <f t="shared" si="6"/>
        <v>1.1176470588235294</v>
      </c>
      <c r="AX21" s="39">
        <f t="shared" si="7"/>
        <v>0.94736842105263153</v>
      </c>
      <c r="AY21" s="39">
        <f t="shared" si="8"/>
        <v>0.94444444444444442</v>
      </c>
      <c r="AZ21" s="39">
        <f t="shared" si="9"/>
        <v>0.94444444444444442</v>
      </c>
      <c r="BA21" s="53"/>
      <c r="BB21"/>
      <c r="BC21"/>
      <c r="BD21"/>
      <c r="BE21"/>
    </row>
    <row r="22" spans="1:57" s="41" customFormat="1" ht="35.450000000000003" customHeight="1" x14ac:dyDescent="0.3">
      <c r="A22" s="25" t="s">
        <v>366</v>
      </c>
      <c r="B22" s="26" t="s">
        <v>367</v>
      </c>
      <c r="C22" s="27" t="s">
        <v>302</v>
      </c>
      <c r="D22" s="27" t="s">
        <v>88</v>
      </c>
      <c r="E22" s="28" t="s">
        <v>368</v>
      </c>
      <c r="F22" s="28" t="s">
        <v>358</v>
      </c>
      <c r="G22" s="28" t="s">
        <v>351</v>
      </c>
      <c r="H22" s="72">
        <v>15</v>
      </c>
      <c r="I22" s="80"/>
      <c r="J22" s="80"/>
      <c r="K22" s="80">
        <v>10</v>
      </c>
      <c r="L22" s="80">
        <v>3</v>
      </c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74">
        <f t="shared" si="11"/>
        <v>10</v>
      </c>
      <c r="X22" s="74">
        <f t="shared" si="12"/>
        <v>3</v>
      </c>
      <c r="Y22" s="80">
        <v>9</v>
      </c>
      <c r="Z22" s="80">
        <v>3</v>
      </c>
      <c r="AA22" s="74">
        <f t="shared" si="13"/>
        <v>13</v>
      </c>
      <c r="AB22" s="74">
        <f t="shared" si="14"/>
        <v>12</v>
      </c>
      <c r="AC22" s="81"/>
      <c r="AD22" s="80">
        <v>5</v>
      </c>
      <c r="AE22" s="80">
        <v>1</v>
      </c>
      <c r="AF22" s="80">
        <v>9</v>
      </c>
      <c r="AG22" s="80">
        <v>1</v>
      </c>
      <c r="AH22" s="80">
        <v>0</v>
      </c>
      <c r="AI22" s="80">
        <v>0</v>
      </c>
      <c r="AJ22" s="80">
        <v>9</v>
      </c>
      <c r="AK22" s="80">
        <v>3</v>
      </c>
      <c r="AL22" s="80">
        <v>0</v>
      </c>
      <c r="AM22" s="80">
        <v>0</v>
      </c>
      <c r="AN22" s="81"/>
      <c r="AO22" s="76">
        <f t="shared" si="15"/>
        <v>12</v>
      </c>
      <c r="AP22" s="73">
        <v>12</v>
      </c>
      <c r="AQ22" s="76">
        <f t="shared" si="16"/>
        <v>12</v>
      </c>
      <c r="AR22" s="73">
        <v>12</v>
      </c>
      <c r="AS22" s="73"/>
      <c r="AT22" s="73"/>
      <c r="AU22" s="38">
        <f t="shared" si="17"/>
        <v>13</v>
      </c>
      <c r="AV22" s="38">
        <f t="shared" si="18"/>
        <v>12</v>
      </c>
      <c r="AW22" s="39">
        <f t="shared" si="6"/>
        <v>0.8666666666666667</v>
      </c>
      <c r="AX22" s="39">
        <f t="shared" si="7"/>
        <v>0.92307692307692313</v>
      </c>
      <c r="AY22" s="39">
        <f t="shared" si="8"/>
        <v>1</v>
      </c>
      <c r="AZ22" s="39">
        <f t="shared" si="9"/>
        <v>1</v>
      </c>
      <c r="BA22" s="53"/>
      <c r="BB22"/>
      <c r="BC22"/>
      <c r="BD22"/>
      <c r="BE22"/>
    </row>
    <row r="23" spans="1:57" s="41" customFormat="1" ht="35.450000000000003" customHeight="1" x14ac:dyDescent="0.3">
      <c r="A23" s="25" t="s">
        <v>372</v>
      </c>
      <c r="B23" s="26" t="s">
        <v>348</v>
      </c>
      <c r="C23" s="27" t="s">
        <v>302</v>
      </c>
      <c r="D23" s="27" t="s">
        <v>88</v>
      </c>
      <c r="E23" s="28" t="s">
        <v>375</v>
      </c>
      <c r="F23" s="28" t="s">
        <v>205</v>
      </c>
      <c r="G23" s="28" t="s">
        <v>376</v>
      </c>
      <c r="H23" s="72">
        <v>17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2</v>
      </c>
      <c r="T23" s="95">
        <v>2</v>
      </c>
      <c r="U23" s="95"/>
      <c r="V23" s="95"/>
      <c r="W23" s="96">
        <f t="shared" si="11"/>
        <v>2</v>
      </c>
      <c r="X23" s="96">
        <f t="shared" si="12"/>
        <v>2</v>
      </c>
      <c r="Y23" s="95"/>
      <c r="Z23" s="95">
        <v>2</v>
      </c>
      <c r="AA23" s="96">
        <f t="shared" si="13"/>
        <v>4</v>
      </c>
      <c r="AB23" s="96">
        <f t="shared" si="14"/>
        <v>2</v>
      </c>
      <c r="AC23" s="95"/>
      <c r="AD23" s="95">
        <v>1</v>
      </c>
      <c r="AE23" s="95"/>
      <c r="AF23" s="95">
        <v>2</v>
      </c>
      <c r="AG23" s="95">
        <v>2</v>
      </c>
      <c r="AH23" s="95">
        <v>1</v>
      </c>
      <c r="AI23" s="95"/>
      <c r="AJ23" s="95"/>
      <c r="AK23" s="95"/>
      <c r="AL23" s="95"/>
      <c r="AM23" s="95"/>
      <c r="AN23" s="95"/>
      <c r="AO23" s="79">
        <f t="shared" si="15"/>
        <v>2</v>
      </c>
      <c r="AP23" s="79">
        <v>2</v>
      </c>
      <c r="AQ23" s="79">
        <f t="shared" si="16"/>
        <v>2</v>
      </c>
      <c r="AR23" s="79">
        <v>2</v>
      </c>
      <c r="AS23" s="79"/>
      <c r="AT23" s="79"/>
      <c r="AU23" s="38">
        <f t="shared" si="17"/>
        <v>4</v>
      </c>
      <c r="AV23" s="38">
        <f t="shared" si="18"/>
        <v>2</v>
      </c>
      <c r="AW23" s="39">
        <f t="shared" si="6"/>
        <v>0.23529411764705882</v>
      </c>
      <c r="AX23" s="39">
        <f t="shared" si="7"/>
        <v>0.5</v>
      </c>
      <c r="AY23" s="39">
        <f t="shared" si="8"/>
        <v>1</v>
      </c>
      <c r="AZ23" s="39">
        <f t="shared" si="9"/>
        <v>1</v>
      </c>
      <c r="BA23" s="53"/>
      <c r="BB23"/>
      <c r="BC23"/>
      <c r="BD23"/>
      <c r="BE23"/>
    </row>
    <row r="24" spans="1:57" s="41" customFormat="1" ht="41.25" customHeight="1" x14ac:dyDescent="0.3">
      <c r="A24" s="25" t="s">
        <v>372</v>
      </c>
      <c r="B24" s="26" t="s">
        <v>348</v>
      </c>
      <c r="C24" s="27" t="s">
        <v>302</v>
      </c>
      <c r="D24" s="27" t="s">
        <v>88</v>
      </c>
      <c r="E24" s="28" t="s">
        <v>231</v>
      </c>
      <c r="F24" s="28" t="s">
        <v>377</v>
      </c>
      <c r="G24" s="28" t="s">
        <v>312</v>
      </c>
      <c r="H24" s="72">
        <v>17</v>
      </c>
      <c r="I24" s="80">
        <v>9</v>
      </c>
      <c r="J24" s="80">
        <v>1</v>
      </c>
      <c r="K24" s="80">
        <v>11</v>
      </c>
      <c r="L24" s="80">
        <v>1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74">
        <f t="shared" si="11"/>
        <v>20</v>
      </c>
      <c r="X24" s="74">
        <f t="shared" si="12"/>
        <v>2</v>
      </c>
      <c r="Y24" s="80">
        <v>17</v>
      </c>
      <c r="Z24" s="80">
        <v>2</v>
      </c>
      <c r="AA24" s="74">
        <f t="shared" si="13"/>
        <v>22</v>
      </c>
      <c r="AB24" s="74">
        <f t="shared" si="14"/>
        <v>19</v>
      </c>
      <c r="AC24" s="81"/>
      <c r="AD24" s="80">
        <v>8</v>
      </c>
      <c r="AE24" s="80">
        <v>1</v>
      </c>
      <c r="AF24" s="80">
        <v>18</v>
      </c>
      <c r="AG24" s="80">
        <v>1</v>
      </c>
      <c r="AH24" s="80">
        <v>0</v>
      </c>
      <c r="AI24" s="80">
        <v>0</v>
      </c>
      <c r="AJ24" s="80">
        <v>5</v>
      </c>
      <c r="AK24" s="80">
        <v>1</v>
      </c>
      <c r="AL24" s="80">
        <v>1</v>
      </c>
      <c r="AM24" s="80">
        <v>0</v>
      </c>
      <c r="AN24" s="81"/>
      <c r="AO24" s="76">
        <f t="shared" si="15"/>
        <v>19</v>
      </c>
      <c r="AP24" s="73">
        <v>19</v>
      </c>
      <c r="AQ24" s="76">
        <f t="shared" si="16"/>
        <v>19</v>
      </c>
      <c r="AR24" s="73">
        <v>19</v>
      </c>
      <c r="AS24" s="73"/>
      <c r="AT24" s="73"/>
      <c r="AU24" s="38">
        <f t="shared" si="17"/>
        <v>22</v>
      </c>
      <c r="AV24" s="38">
        <f t="shared" si="18"/>
        <v>19</v>
      </c>
      <c r="AW24" s="39">
        <f t="shared" si="6"/>
        <v>1.2941176470588236</v>
      </c>
      <c r="AX24" s="39">
        <f t="shared" si="7"/>
        <v>0.86363636363636365</v>
      </c>
      <c r="AY24" s="39">
        <f t="shared" si="8"/>
        <v>1</v>
      </c>
      <c r="AZ24" s="39">
        <f t="shared" si="9"/>
        <v>1</v>
      </c>
      <c r="BA24" s="53"/>
      <c r="BB24"/>
      <c r="BC24"/>
      <c r="BD24"/>
      <c r="BE24"/>
    </row>
    <row r="25" spans="1:57" s="41" customFormat="1" ht="41.25" customHeight="1" x14ac:dyDescent="0.3">
      <c r="A25" s="163"/>
      <c r="B25" s="164"/>
      <c r="C25" s="167"/>
      <c r="D25" s="167"/>
      <c r="E25" s="168"/>
      <c r="F25" s="168"/>
      <c r="G25" s="168" t="s">
        <v>460</v>
      </c>
      <c r="H25" s="162">
        <f>SUM(H10:H24)</f>
        <v>271</v>
      </c>
      <c r="I25" s="162">
        <f t="shared" ref="I25:AV25" si="19">SUM(I10:I24)</f>
        <v>25</v>
      </c>
      <c r="J25" s="162">
        <f t="shared" si="19"/>
        <v>21</v>
      </c>
      <c r="K25" s="162">
        <f t="shared" si="19"/>
        <v>74</v>
      </c>
      <c r="L25" s="162">
        <f t="shared" si="19"/>
        <v>25</v>
      </c>
      <c r="M25" s="162">
        <f t="shared" si="19"/>
        <v>26</v>
      </c>
      <c r="N25" s="162">
        <f t="shared" si="19"/>
        <v>13</v>
      </c>
      <c r="O25" s="162">
        <f t="shared" si="19"/>
        <v>3</v>
      </c>
      <c r="P25" s="162">
        <f t="shared" si="19"/>
        <v>3</v>
      </c>
      <c r="Q25" s="162">
        <f t="shared" si="19"/>
        <v>2</v>
      </c>
      <c r="R25" s="162">
        <f t="shared" si="19"/>
        <v>3</v>
      </c>
      <c r="S25" s="162">
        <f t="shared" si="19"/>
        <v>3</v>
      </c>
      <c r="T25" s="162">
        <f t="shared" si="19"/>
        <v>2</v>
      </c>
      <c r="U25" s="162">
        <f t="shared" si="19"/>
        <v>0</v>
      </c>
      <c r="V25" s="162">
        <f t="shared" si="19"/>
        <v>0</v>
      </c>
      <c r="W25" s="162">
        <f t="shared" si="19"/>
        <v>133</v>
      </c>
      <c r="X25" s="162">
        <f t="shared" si="19"/>
        <v>67</v>
      </c>
      <c r="Y25" s="162">
        <f t="shared" si="19"/>
        <v>118</v>
      </c>
      <c r="Z25" s="162">
        <f t="shared" si="19"/>
        <v>63</v>
      </c>
      <c r="AA25" s="162">
        <f t="shared" si="19"/>
        <v>200</v>
      </c>
      <c r="AB25" s="162">
        <f t="shared" si="19"/>
        <v>181</v>
      </c>
      <c r="AC25" s="162">
        <f t="shared" si="19"/>
        <v>0</v>
      </c>
      <c r="AD25" s="162">
        <f t="shared" si="19"/>
        <v>56</v>
      </c>
      <c r="AE25" s="162">
        <f t="shared" si="19"/>
        <v>24</v>
      </c>
      <c r="AF25" s="162">
        <f t="shared" si="19"/>
        <v>125</v>
      </c>
      <c r="AG25" s="162">
        <f t="shared" si="19"/>
        <v>52</v>
      </c>
      <c r="AH25" s="162">
        <f t="shared" si="19"/>
        <v>11</v>
      </c>
      <c r="AI25" s="162">
        <f t="shared" si="19"/>
        <v>2</v>
      </c>
      <c r="AJ25" s="162">
        <f t="shared" si="19"/>
        <v>30</v>
      </c>
      <c r="AK25" s="162">
        <f t="shared" si="19"/>
        <v>9</v>
      </c>
      <c r="AL25" s="162">
        <f t="shared" si="19"/>
        <v>4</v>
      </c>
      <c r="AM25" s="162">
        <f t="shared" si="19"/>
        <v>0</v>
      </c>
      <c r="AN25" s="162">
        <f t="shared" si="19"/>
        <v>0</v>
      </c>
      <c r="AO25" s="162">
        <f t="shared" si="19"/>
        <v>181</v>
      </c>
      <c r="AP25" s="162">
        <f t="shared" si="19"/>
        <v>164</v>
      </c>
      <c r="AQ25" s="162">
        <f t="shared" si="19"/>
        <v>181</v>
      </c>
      <c r="AR25" s="162">
        <f t="shared" si="19"/>
        <v>151</v>
      </c>
      <c r="AS25" s="162">
        <f t="shared" si="19"/>
        <v>33</v>
      </c>
      <c r="AT25" s="162">
        <f t="shared" si="19"/>
        <v>33</v>
      </c>
      <c r="AU25" s="162">
        <f t="shared" si="19"/>
        <v>200</v>
      </c>
      <c r="AV25" s="162">
        <f t="shared" si="19"/>
        <v>181</v>
      </c>
      <c r="AW25" s="116">
        <f t="shared" si="6"/>
        <v>0.73800738007380073</v>
      </c>
      <c r="AX25" s="39"/>
      <c r="AY25" s="39"/>
      <c r="AZ25" s="39"/>
      <c r="BA25" s="53"/>
      <c r="BB25"/>
      <c r="BC25"/>
      <c r="BD25"/>
      <c r="BE25"/>
    </row>
    <row r="26" spans="1:57" s="41" customFormat="1" ht="35.450000000000003" customHeight="1" x14ac:dyDescent="0.3">
      <c r="A26" s="25" t="s">
        <v>300</v>
      </c>
      <c r="B26" s="25" t="s">
        <v>301</v>
      </c>
      <c r="C26" s="27" t="s">
        <v>302</v>
      </c>
      <c r="D26" s="27" t="s">
        <v>89</v>
      </c>
      <c r="E26" s="28" t="s">
        <v>298</v>
      </c>
      <c r="F26" s="28" t="s">
        <v>303</v>
      </c>
      <c r="G26" s="28" t="s">
        <v>304</v>
      </c>
      <c r="H26" s="72">
        <v>17</v>
      </c>
      <c r="I26" s="80">
        <v>3</v>
      </c>
      <c r="J26" s="80">
        <v>14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74">
        <f t="shared" ref="W26:W35" si="20">SUM(I26+K26+M26+O26+Q26+S26+U26)</f>
        <v>3</v>
      </c>
      <c r="X26" s="74">
        <f t="shared" ref="X26:X35" si="21">SUM(J26+L26+N26+P26+R26+T26+V26)</f>
        <v>14</v>
      </c>
      <c r="Y26" s="80">
        <v>3</v>
      </c>
      <c r="Z26" s="80">
        <v>14</v>
      </c>
      <c r="AA26" s="74">
        <f t="shared" ref="AA26:AA35" si="22">SUM(W26+X26)</f>
        <v>17</v>
      </c>
      <c r="AB26" s="74">
        <f t="shared" ref="AB26:AB35" si="23">SUM(Y26+Z26)</f>
        <v>17</v>
      </c>
      <c r="AC26" s="81"/>
      <c r="AD26" s="80">
        <v>2</v>
      </c>
      <c r="AE26" s="80">
        <v>0</v>
      </c>
      <c r="AF26" s="80">
        <v>3</v>
      </c>
      <c r="AG26" s="80">
        <v>12</v>
      </c>
      <c r="AH26" s="80">
        <v>0</v>
      </c>
      <c r="AI26" s="80">
        <v>0</v>
      </c>
      <c r="AJ26" s="80">
        <v>3</v>
      </c>
      <c r="AK26" s="80">
        <v>11</v>
      </c>
      <c r="AL26" s="80">
        <v>2</v>
      </c>
      <c r="AM26" s="80">
        <v>4</v>
      </c>
      <c r="AN26" s="81"/>
      <c r="AO26" s="76">
        <f t="shared" ref="AO26:AO35" si="24">SUM(AB26)</f>
        <v>17</v>
      </c>
      <c r="AP26" s="73">
        <v>17</v>
      </c>
      <c r="AQ26" s="76">
        <f t="shared" ref="AQ26:AQ35" si="25">SUM(AB26)</f>
        <v>17</v>
      </c>
      <c r="AR26" s="73">
        <v>17</v>
      </c>
      <c r="AS26" s="73"/>
      <c r="AT26" s="73"/>
      <c r="AU26" s="38">
        <f t="shared" ref="AU26:AU35" si="26">SUM(AA26)</f>
        <v>17</v>
      </c>
      <c r="AV26" s="38">
        <f t="shared" ref="AV26:AV35" si="27">SUM(AB26)</f>
        <v>17</v>
      </c>
      <c r="AW26" s="39">
        <f t="shared" si="6"/>
        <v>1</v>
      </c>
      <c r="AX26" s="39">
        <f t="shared" si="7"/>
        <v>1</v>
      </c>
      <c r="AY26" s="39">
        <f t="shared" si="8"/>
        <v>1</v>
      </c>
      <c r="AZ26" s="39">
        <f t="shared" si="9"/>
        <v>1</v>
      </c>
      <c r="BA26" s="53"/>
      <c r="BB26"/>
      <c r="BC26"/>
      <c r="BD26"/>
      <c r="BE26"/>
    </row>
    <row r="27" spans="1:57" s="41" customFormat="1" ht="41.25" customHeight="1" x14ac:dyDescent="0.3">
      <c r="A27" s="25" t="s">
        <v>305</v>
      </c>
      <c r="B27" s="26" t="s">
        <v>306</v>
      </c>
      <c r="C27" s="27" t="s">
        <v>302</v>
      </c>
      <c r="D27" s="27" t="s">
        <v>89</v>
      </c>
      <c r="E27" s="28" t="s">
        <v>307</v>
      </c>
      <c r="F27" s="28" t="s">
        <v>308</v>
      </c>
      <c r="G27" s="28" t="s">
        <v>309</v>
      </c>
      <c r="H27" s="72">
        <v>18</v>
      </c>
      <c r="I27" s="80"/>
      <c r="J27" s="80"/>
      <c r="K27" s="80">
        <v>3</v>
      </c>
      <c r="L27" s="80">
        <v>1</v>
      </c>
      <c r="M27" s="80">
        <v>2</v>
      </c>
      <c r="N27" s="80"/>
      <c r="O27" s="80">
        <v>1</v>
      </c>
      <c r="P27" s="80"/>
      <c r="Q27" s="80"/>
      <c r="R27" s="80"/>
      <c r="S27" s="80"/>
      <c r="T27" s="80"/>
      <c r="U27" s="80"/>
      <c r="V27" s="80"/>
      <c r="W27" s="74">
        <f t="shared" si="20"/>
        <v>6</v>
      </c>
      <c r="X27" s="74">
        <f t="shared" si="21"/>
        <v>1</v>
      </c>
      <c r="Y27" s="80">
        <v>6</v>
      </c>
      <c r="Z27" s="80">
        <v>0</v>
      </c>
      <c r="AA27" s="74">
        <f t="shared" si="22"/>
        <v>7</v>
      </c>
      <c r="AB27" s="74">
        <f t="shared" si="23"/>
        <v>6</v>
      </c>
      <c r="AC27" s="81"/>
      <c r="AD27" s="80">
        <v>2</v>
      </c>
      <c r="AE27" s="80">
        <v>0</v>
      </c>
      <c r="AF27" s="80">
        <v>6</v>
      </c>
      <c r="AG27" s="80">
        <v>1</v>
      </c>
      <c r="AH27" s="80">
        <v>1</v>
      </c>
      <c r="AI27" s="80">
        <v>0</v>
      </c>
      <c r="AJ27" s="80">
        <v>0</v>
      </c>
      <c r="AK27" s="80">
        <v>0</v>
      </c>
      <c r="AL27" s="80">
        <v>1</v>
      </c>
      <c r="AM27" s="80">
        <v>0</v>
      </c>
      <c r="AN27" s="81"/>
      <c r="AO27" s="76">
        <f t="shared" si="24"/>
        <v>6</v>
      </c>
      <c r="AP27" s="73">
        <v>5</v>
      </c>
      <c r="AQ27" s="76">
        <f t="shared" si="25"/>
        <v>6</v>
      </c>
      <c r="AR27" s="73">
        <v>5</v>
      </c>
      <c r="AS27" s="73">
        <v>22</v>
      </c>
      <c r="AT27" s="73">
        <v>20</v>
      </c>
      <c r="AU27" s="38">
        <f t="shared" si="26"/>
        <v>7</v>
      </c>
      <c r="AV27" s="38">
        <f t="shared" si="27"/>
        <v>6</v>
      </c>
      <c r="AW27" s="39">
        <f t="shared" si="6"/>
        <v>0.3888888888888889</v>
      </c>
      <c r="AX27" s="39">
        <f t="shared" si="7"/>
        <v>0.8571428571428571</v>
      </c>
      <c r="AY27" s="39">
        <f t="shared" si="8"/>
        <v>0.83333333333333337</v>
      </c>
      <c r="AZ27" s="39">
        <f t="shared" si="9"/>
        <v>0.83333333333333337</v>
      </c>
      <c r="BA27" s="53"/>
      <c r="BB27"/>
      <c r="BC27"/>
      <c r="BD27"/>
      <c r="BE27"/>
    </row>
    <row r="28" spans="1:57" s="41" customFormat="1" ht="41.25" customHeight="1" x14ac:dyDescent="0.3">
      <c r="A28" s="61" t="s">
        <v>320</v>
      </c>
      <c r="B28" s="26" t="s">
        <v>321</v>
      </c>
      <c r="C28" s="27" t="s">
        <v>302</v>
      </c>
      <c r="D28" s="27" t="s">
        <v>89</v>
      </c>
      <c r="E28" s="55" t="s">
        <v>197</v>
      </c>
      <c r="F28" s="28" t="s">
        <v>131</v>
      </c>
      <c r="G28" s="55" t="s">
        <v>328</v>
      </c>
      <c r="H28" s="72">
        <v>17</v>
      </c>
      <c r="I28" s="80"/>
      <c r="J28" s="80"/>
      <c r="K28" s="80">
        <v>10</v>
      </c>
      <c r="L28" s="80">
        <v>6</v>
      </c>
      <c r="M28" s="80"/>
      <c r="N28" s="80">
        <v>1</v>
      </c>
      <c r="O28" s="80"/>
      <c r="P28" s="80"/>
      <c r="Q28" s="80"/>
      <c r="R28" s="80"/>
      <c r="S28" s="80"/>
      <c r="T28" s="80"/>
      <c r="U28" s="80"/>
      <c r="V28" s="80"/>
      <c r="W28" s="74">
        <f t="shared" si="20"/>
        <v>10</v>
      </c>
      <c r="X28" s="74">
        <f t="shared" si="21"/>
        <v>7</v>
      </c>
      <c r="Y28" s="80">
        <v>10</v>
      </c>
      <c r="Z28" s="80">
        <v>7</v>
      </c>
      <c r="AA28" s="74">
        <f t="shared" si="22"/>
        <v>17</v>
      </c>
      <c r="AB28" s="74">
        <f t="shared" si="23"/>
        <v>17</v>
      </c>
      <c r="AC28" s="81"/>
      <c r="AD28" s="80">
        <v>4</v>
      </c>
      <c r="AE28" s="80">
        <v>3</v>
      </c>
      <c r="AF28" s="80">
        <v>10</v>
      </c>
      <c r="AG28" s="80">
        <v>7</v>
      </c>
      <c r="AH28" s="80">
        <v>0</v>
      </c>
      <c r="AI28" s="80">
        <v>0</v>
      </c>
      <c r="AJ28" s="80">
        <v>5</v>
      </c>
      <c r="AK28" s="80">
        <v>3</v>
      </c>
      <c r="AL28" s="80">
        <v>3</v>
      </c>
      <c r="AM28" s="80">
        <v>1</v>
      </c>
      <c r="AN28" s="81"/>
      <c r="AO28" s="76">
        <f t="shared" si="24"/>
        <v>17</v>
      </c>
      <c r="AP28" s="73">
        <v>17</v>
      </c>
      <c r="AQ28" s="76">
        <f t="shared" si="25"/>
        <v>17</v>
      </c>
      <c r="AR28" s="73">
        <v>17</v>
      </c>
      <c r="AS28" s="73"/>
      <c r="AT28" s="73"/>
      <c r="AU28" s="38">
        <f t="shared" si="26"/>
        <v>17</v>
      </c>
      <c r="AV28" s="38">
        <f t="shared" si="27"/>
        <v>17</v>
      </c>
      <c r="AW28" s="39">
        <f t="shared" si="6"/>
        <v>1</v>
      </c>
      <c r="AX28" s="39">
        <f t="shared" si="7"/>
        <v>1</v>
      </c>
      <c r="AY28" s="39">
        <f t="shared" si="8"/>
        <v>1</v>
      </c>
      <c r="AZ28" s="39">
        <f t="shared" si="9"/>
        <v>1</v>
      </c>
      <c r="BA28" s="53"/>
      <c r="BB28"/>
      <c r="BC28"/>
      <c r="BD28"/>
      <c r="BE28"/>
    </row>
    <row r="29" spans="1:57" s="41" customFormat="1" ht="40.5" customHeight="1" x14ac:dyDescent="0.3">
      <c r="A29" s="61" t="s">
        <v>320</v>
      </c>
      <c r="B29" s="26" t="s">
        <v>321</v>
      </c>
      <c r="C29" s="61" t="s">
        <v>302</v>
      </c>
      <c r="D29" s="61" t="s">
        <v>89</v>
      </c>
      <c r="E29" s="28" t="s">
        <v>298</v>
      </c>
      <c r="F29" s="63" t="s">
        <v>329</v>
      </c>
      <c r="G29" s="63" t="s">
        <v>330</v>
      </c>
      <c r="H29" s="82">
        <v>17</v>
      </c>
      <c r="I29" s="80">
        <v>3</v>
      </c>
      <c r="J29" s="80">
        <v>4</v>
      </c>
      <c r="K29" s="80">
        <v>4</v>
      </c>
      <c r="L29" s="80">
        <v>3</v>
      </c>
      <c r="M29" s="80">
        <v>1</v>
      </c>
      <c r="N29" s="80">
        <v>1</v>
      </c>
      <c r="O29" s="80"/>
      <c r="P29" s="80"/>
      <c r="Q29" s="80"/>
      <c r="R29" s="80"/>
      <c r="S29" s="80"/>
      <c r="T29" s="80"/>
      <c r="U29" s="80"/>
      <c r="V29" s="80"/>
      <c r="W29" s="74">
        <f t="shared" si="20"/>
        <v>8</v>
      </c>
      <c r="X29" s="74">
        <f t="shared" si="21"/>
        <v>8</v>
      </c>
      <c r="Y29" s="80">
        <v>8</v>
      </c>
      <c r="Z29" s="80">
        <v>8</v>
      </c>
      <c r="AA29" s="74">
        <f t="shared" si="22"/>
        <v>16</v>
      </c>
      <c r="AB29" s="74">
        <f t="shared" si="23"/>
        <v>16</v>
      </c>
      <c r="AC29" s="81"/>
      <c r="AD29" s="80">
        <v>0</v>
      </c>
      <c r="AE29" s="80">
        <v>1</v>
      </c>
      <c r="AF29" s="80">
        <v>7</v>
      </c>
      <c r="AG29" s="80">
        <v>7</v>
      </c>
      <c r="AH29" s="80">
        <v>0</v>
      </c>
      <c r="AI29" s="80">
        <v>0</v>
      </c>
      <c r="AJ29" s="80">
        <v>2</v>
      </c>
      <c r="AK29" s="80">
        <v>1</v>
      </c>
      <c r="AL29" s="80">
        <v>4</v>
      </c>
      <c r="AM29" s="80">
        <v>1</v>
      </c>
      <c r="AN29" s="81"/>
      <c r="AO29" s="76">
        <f t="shared" si="24"/>
        <v>16</v>
      </c>
      <c r="AP29" s="73">
        <v>16</v>
      </c>
      <c r="AQ29" s="76">
        <f t="shared" si="25"/>
        <v>16</v>
      </c>
      <c r="AR29" s="73">
        <v>16</v>
      </c>
      <c r="AS29" s="73"/>
      <c r="AT29" s="73"/>
      <c r="AU29" s="38">
        <f t="shared" si="26"/>
        <v>16</v>
      </c>
      <c r="AV29" s="38">
        <f t="shared" si="27"/>
        <v>16</v>
      </c>
      <c r="AW29" s="39">
        <f t="shared" si="6"/>
        <v>0.94117647058823528</v>
      </c>
      <c r="AX29" s="39">
        <f t="shared" si="7"/>
        <v>1</v>
      </c>
      <c r="AY29" s="39">
        <f t="shared" si="8"/>
        <v>1</v>
      </c>
      <c r="AZ29" s="39">
        <f t="shared" si="9"/>
        <v>1</v>
      </c>
      <c r="BA29" s="53"/>
      <c r="BB29"/>
      <c r="BC29"/>
      <c r="BD29"/>
      <c r="BE29"/>
    </row>
    <row r="30" spans="1:57" s="41" customFormat="1" ht="39.75" customHeight="1" x14ac:dyDescent="0.3">
      <c r="A30" s="61" t="s">
        <v>320</v>
      </c>
      <c r="B30" s="26" t="s">
        <v>321</v>
      </c>
      <c r="C30" s="61" t="s">
        <v>302</v>
      </c>
      <c r="D30" s="61" t="s">
        <v>89</v>
      </c>
      <c r="E30" s="28" t="s">
        <v>331</v>
      </c>
      <c r="F30" s="63" t="s">
        <v>332</v>
      </c>
      <c r="G30" s="63" t="s">
        <v>333</v>
      </c>
      <c r="H30" s="82">
        <v>17</v>
      </c>
      <c r="I30" s="80">
        <v>7</v>
      </c>
      <c r="J30" s="80">
        <v>3</v>
      </c>
      <c r="K30" s="80"/>
      <c r="L30" s="80">
        <v>1</v>
      </c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74">
        <f t="shared" si="20"/>
        <v>7</v>
      </c>
      <c r="X30" s="74">
        <f t="shared" si="21"/>
        <v>4</v>
      </c>
      <c r="Y30" s="80">
        <v>7</v>
      </c>
      <c r="Z30" s="80">
        <v>4</v>
      </c>
      <c r="AA30" s="74">
        <f t="shared" si="22"/>
        <v>11</v>
      </c>
      <c r="AB30" s="74">
        <f t="shared" si="23"/>
        <v>11</v>
      </c>
      <c r="AC30" s="81"/>
      <c r="AD30" s="80">
        <v>2</v>
      </c>
      <c r="AE30" s="80">
        <v>2</v>
      </c>
      <c r="AF30" s="80">
        <v>6</v>
      </c>
      <c r="AG30" s="80">
        <v>4</v>
      </c>
      <c r="AH30" s="80">
        <v>0</v>
      </c>
      <c r="AI30" s="80">
        <v>0</v>
      </c>
      <c r="AJ30" s="80">
        <v>2</v>
      </c>
      <c r="AK30" s="80">
        <v>1</v>
      </c>
      <c r="AL30" s="80">
        <v>1</v>
      </c>
      <c r="AM30" s="80">
        <v>0</v>
      </c>
      <c r="AN30" s="81"/>
      <c r="AO30" s="76">
        <f t="shared" si="24"/>
        <v>11</v>
      </c>
      <c r="AP30" s="73">
        <v>11</v>
      </c>
      <c r="AQ30" s="76">
        <f t="shared" si="25"/>
        <v>11</v>
      </c>
      <c r="AR30" s="73">
        <v>11</v>
      </c>
      <c r="AS30" s="73"/>
      <c r="AT30" s="73"/>
      <c r="AU30" s="38">
        <f t="shared" si="26"/>
        <v>11</v>
      </c>
      <c r="AV30" s="38">
        <f t="shared" si="27"/>
        <v>11</v>
      </c>
      <c r="AW30" s="39">
        <f t="shared" si="6"/>
        <v>0.6470588235294118</v>
      </c>
      <c r="AX30" s="39">
        <f t="shared" si="7"/>
        <v>1</v>
      </c>
      <c r="AY30" s="39">
        <f t="shared" si="8"/>
        <v>1</v>
      </c>
      <c r="AZ30" s="39">
        <f t="shared" si="9"/>
        <v>1</v>
      </c>
      <c r="BA30" s="53"/>
      <c r="BB30"/>
      <c r="BC30"/>
      <c r="BD30"/>
      <c r="BE30"/>
    </row>
    <row r="31" spans="1:57" s="41" customFormat="1" ht="36" customHeight="1" x14ac:dyDescent="0.3">
      <c r="A31" s="25" t="s">
        <v>369</v>
      </c>
      <c r="B31" s="26" t="s">
        <v>370</v>
      </c>
      <c r="C31" s="27" t="s">
        <v>302</v>
      </c>
      <c r="D31" s="27" t="s">
        <v>89</v>
      </c>
      <c r="E31" s="28" t="s">
        <v>143</v>
      </c>
      <c r="F31" s="28" t="s">
        <v>270</v>
      </c>
      <c r="G31" s="28" t="s">
        <v>371</v>
      </c>
      <c r="H31" s="72">
        <v>22</v>
      </c>
      <c r="I31" s="80">
        <v>14</v>
      </c>
      <c r="J31" s="80">
        <v>11</v>
      </c>
      <c r="K31" s="80">
        <v>1</v>
      </c>
      <c r="L31" s="80">
        <v>1</v>
      </c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74">
        <f t="shared" si="20"/>
        <v>15</v>
      </c>
      <c r="X31" s="74">
        <f t="shared" si="21"/>
        <v>12</v>
      </c>
      <c r="Y31" s="80">
        <v>15</v>
      </c>
      <c r="Z31" s="80">
        <v>11</v>
      </c>
      <c r="AA31" s="74">
        <f t="shared" si="22"/>
        <v>27</v>
      </c>
      <c r="AB31" s="74">
        <f t="shared" si="23"/>
        <v>26</v>
      </c>
      <c r="AC31" s="81"/>
      <c r="AD31" s="80">
        <v>2</v>
      </c>
      <c r="AE31" s="80">
        <v>3</v>
      </c>
      <c r="AF31" s="80">
        <v>13</v>
      </c>
      <c r="AG31" s="80">
        <v>10</v>
      </c>
      <c r="AH31" s="80">
        <v>0</v>
      </c>
      <c r="AI31" s="80">
        <v>0</v>
      </c>
      <c r="AJ31" s="80">
        <v>4</v>
      </c>
      <c r="AK31" s="80">
        <v>5</v>
      </c>
      <c r="AL31" s="80">
        <v>3</v>
      </c>
      <c r="AM31" s="80">
        <v>1</v>
      </c>
      <c r="AN31" s="81"/>
      <c r="AO31" s="76">
        <f t="shared" si="24"/>
        <v>26</v>
      </c>
      <c r="AP31" s="73">
        <v>26</v>
      </c>
      <c r="AQ31" s="76">
        <f t="shared" si="25"/>
        <v>26</v>
      </c>
      <c r="AR31" s="73">
        <v>25</v>
      </c>
      <c r="AS31" s="73"/>
      <c r="AT31" s="73"/>
      <c r="AU31" s="38">
        <f t="shared" si="26"/>
        <v>27</v>
      </c>
      <c r="AV31" s="38">
        <f t="shared" si="27"/>
        <v>26</v>
      </c>
      <c r="AW31" s="39">
        <f t="shared" si="6"/>
        <v>1.2272727272727273</v>
      </c>
      <c r="AX31" s="39">
        <f t="shared" si="7"/>
        <v>0.96296296296296291</v>
      </c>
      <c r="AY31" s="39">
        <f t="shared" si="8"/>
        <v>1</v>
      </c>
      <c r="AZ31" s="39">
        <f t="shared" si="9"/>
        <v>0.96153846153846156</v>
      </c>
      <c r="BA31" s="53"/>
      <c r="BB31"/>
      <c r="BC31"/>
      <c r="BD31"/>
      <c r="BE31"/>
    </row>
    <row r="32" spans="1:57" s="41" customFormat="1" ht="39" customHeight="1" x14ac:dyDescent="0.3">
      <c r="A32" s="25" t="s">
        <v>372</v>
      </c>
      <c r="B32" s="26" t="s">
        <v>348</v>
      </c>
      <c r="C32" s="27" t="s">
        <v>302</v>
      </c>
      <c r="D32" s="27" t="s">
        <v>89</v>
      </c>
      <c r="E32" s="55" t="s">
        <v>197</v>
      </c>
      <c r="F32" s="28" t="s">
        <v>205</v>
      </c>
      <c r="G32" s="28" t="s">
        <v>351</v>
      </c>
      <c r="H32" s="72">
        <v>17</v>
      </c>
      <c r="I32" s="80">
        <v>15</v>
      </c>
      <c r="J32" s="80">
        <v>5</v>
      </c>
      <c r="K32" s="80">
        <v>12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74">
        <f t="shared" si="20"/>
        <v>27</v>
      </c>
      <c r="X32" s="74">
        <f t="shared" si="21"/>
        <v>5</v>
      </c>
      <c r="Y32" s="80">
        <v>24</v>
      </c>
      <c r="Z32" s="80">
        <v>4</v>
      </c>
      <c r="AA32" s="74">
        <f t="shared" si="22"/>
        <v>32</v>
      </c>
      <c r="AB32" s="74">
        <f t="shared" si="23"/>
        <v>28</v>
      </c>
      <c r="AC32" s="81"/>
      <c r="AD32" s="80">
        <v>18</v>
      </c>
      <c r="AE32" s="80">
        <v>2</v>
      </c>
      <c r="AF32" s="80">
        <v>22</v>
      </c>
      <c r="AG32" s="80">
        <v>4</v>
      </c>
      <c r="AH32" s="80">
        <v>0</v>
      </c>
      <c r="AI32" s="80">
        <v>0</v>
      </c>
      <c r="AJ32" s="80">
        <v>14</v>
      </c>
      <c r="AK32" s="80">
        <v>4</v>
      </c>
      <c r="AL32" s="80">
        <v>20</v>
      </c>
      <c r="AM32" s="80">
        <v>2</v>
      </c>
      <c r="AN32" s="81"/>
      <c r="AO32" s="76">
        <f t="shared" si="24"/>
        <v>28</v>
      </c>
      <c r="AP32" s="73">
        <v>29</v>
      </c>
      <c r="AQ32" s="76">
        <f t="shared" si="25"/>
        <v>28</v>
      </c>
      <c r="AR32" s="73">
        <v>28</v>
      </c>
      <c r="AS32" s="73"/>
      <c r="AT32" s="73"/>
      <c r="AU32" s="38">
        <f t="shared" si="26"/>
        <v>32</v>
      </c>
      <c r="AV32" s="38">
        <f t="shared" si="27"/>
        <v>28</v>
      </c>
      <c r="AW32" s="39">
        <f t="shared" si="6"/>
        <v>1.8823529411764706</v>
      </c>
      <c r="AX32" s="39">
        <f t="shared" si="7"/>
        <v>0.875</v>
      </c>
      <c r="AY32" s="39">
        <f t="shared" si="8"/>
        <v>1.0357142857142858</v>
      </c>
      <c r="AZ32" s="39">
        <f t="shared" si="9"/>
        <v>1</v>
      </c>
      <c r="BA32" s="53"/>
      <c r="BB32"/>
      <c r="BC32"/>
      <c r="BD32"/>
      <c r="BE32"/>
    </row>
    <row r="33" spans="1:57" s="41" customFormat="1" ht="46.5" customHeight="1" x14ac:dyDescent="0.3">
      <c r="A33" s="25" t="s">
        <v>372</v>
      </c>
      <c r="B33" s="26" t="s">
        <v>348</v>
      </c>
      <c r="C33" s="27" t="s">
        <v>302</v>
      </c>
      <c r="D33" s="27" t="s">
        <v>89</v>
      </c>
      <c r="E33" s="28" t="s">
        <v>331</v>
      </c>
      <c r="F33" s="28" t="s">
        <v>205</v>
      </c>
      <c r="G33" s="28" t="s">
        <v>312</v>
      </c>
      <c r="H33" s="72">
        <v>17</v>
      </c>
      <c r="I33" s="80">
        <v>10</v>
      </c>
      <c r="J33" s="80">
        <v>2</v>
      </c>
      <c r="K33" s="80">
        <v>8</v>
      </c>
      <c r="L33" s="80">
        <v>1</v>
      </c>
      <c r="M33" s="80">
        <v>1</v>
      </c>
      <c r="N33" s="80"/>
      <c r="O33" s="80"/>
      <c r="P33" s="80">
        <v>1</v>
      </c>
      <c r="Q33" s="80"/>
      <c r="R33" s="80">
        <v>1</v>
      </c>
      <c r="S33" s="80"/>
      <c r="T33" s="80"/>
      <c r="U33" s="80"/>
      <c r="V33" s="80"/>
      <c r="W33" s="74">
        <f t="shared" si="20"/>
        <v>19</v>
      </c>
      <c r="X33" s="74">
        <f t="shared" si="21"/>
        <v>5</v>
      </c>
      <c r="Y33" s="80">
        <v>19</v>
      </c>
      <c r="Z33" s="80">
        <v>5</v>
      </c>
      <c r="AA33" s="74">
        <f t="shared" si="22"/>
        <v>24</v>
      </c>
      <c r="AB33" s="74">
        <f t="shared" si="23"/>
        <v>24</v>
      </c>
      <c r="AC33" s="81"/>
      <c r="AD33" s="80">
        <v>7</v>
      </c>
      <c r="AE33" s="80">
        <v>3</v>
      </c>
      <c r="AF33" s="80">
        <v>16</v>
      </c>
      <c r="AG33" s="80">
        <v>4</v>
      </c>
      <c r="AH33" s="80">
        <v>0</v>
      </c>
      <c r="AI33" s="80">
        <v>0</v>
      </c>
      <c r="AJ33" s="80">
        <v>15</v>
      </c>
      <c r="AK33" s="80">
        <v>4</v>
      </c>
      <c r="AL33" s="80">
        <v>10</v>
      </c>
      <c r="AM33" s="80">
        <v>3</v>
      </c>
      <c r="AN33" s="81"/>
      <c r="AO33" s="76">
        <f t="shared" si="24"/>
        <v>24</v>
      </c>
      <c r="AP33" s="73">
        <v>24</v>
      </c>
      <c r="AQ33" s="76">
        <f t="shared" si="25"/>
        <v>24</v>
      </c>
      <c r="AR33" s="73">
        <v>8</v>
      </c>
      <c r="AS33" s="73"/>
      <c r="AT33" s="73"/>
      <c r="AU33" s="38">
        <f t="shared" si="26"/>
        <v>24</v>
      </c>
      <c r="AV33" s="38">
        <f t="shared" si="27"/>
        <v>24</v>
      </c>
      <c r="AW33" s="39">
        <f t="shared" si="6"/>
        <v>1.411764705882353</v>
      </c>
      <c r="AX33" s="39">
        <f t="shared" si="7"/>
        <v>1</v>
      </c>
      <c r="AY33" s="39">
        <f t="shared" si="8"/>
        <v>1</v>
      </c>
      <c r="AZ33" s="39">
        <f t="shared" si="9"/>
        <v>0.33333333333333331</v>
      </c>
      <c r="BA33" s="53"/>
      <c r="BB33"/>
      <c r="BC33"/>
      <c r="BD33"/>
      <c r="BE33"/>
    </row>
    <row r="34" spans="1:57" s="41" customFormat="1" ht="46.5" customHeight="1" x14ac:dyDescent="0.3">
      <c r="A34" s="25" t="s">
        <v>372</v>
      </c>
      <c r="B34" s="26" t="s">
        <v>348</v>
      </c>
      <c r="C34" s="27" t="s">
        <v>302</v>
      </c>
      <c r="D34" s="27" t="s">
        <v>89</v>
      </c>
      <c r="E34" s="28" t="s">
        <v>199</v>
      </c>
      <c r="F34" s="28" t="s">
        <v>205</v>
      </c>
      <c r="G34" s="28" t="s">
        <v>312</v>
      </c>
      <c r="H34" s="72">
        <v>19</v>
      </c>
      <c r="I34" s="80"/>
      <c r="J34" s="80"/>
      <c r="K34" s="80">
        <v>9</v>
      </c>
      <c r="L34" s="80">
        <v>1</v>
      </c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74">
        <f t="shared" si="20"/>
        <v>9</v>
      </c>
      <c r="X34" s="74">
        <f t="shared" si="21"/>
        <v>1</v>
      </c>
      <c r="Y34" s="80">
        <v>9</v>
      </c>
      <c r="Z34" s="80">
        <v>1</v>
      </c>
      <c r="AA34" s="74">
        <f t="shared" si="22"/>
        <v>10</v>
      </c>
      <c r="AB34" s="74">
        <f t="shared" si="23"/>
        <v>10</v>
      </c>
      <c r="AC34" s="81"/>
      <c r="AD34" s="80">
        <v>3</v>
      </c>
      <c r="AE34" s="80">
        <v>1</v>
      </c>
      <c r="AF34" s="80">
        <v>9</v>
      </c>
      <c r="AG34" s="80">
        <v>1</v>
      </c>
      <c r="AH34" s="80">
        <v>0</v>
      </c>
      <c r="AI34" s="80">
        <v>0</v>
      </c>
      <c r="AJ34" s="80">
        <v>5</v>
      </c>
      <c r="AK34" s="80">
        <v>1</v>
      </c>
      <c r="AL34" s="80">
        <v>3</v>
      </c>
      <c r="AM34" s="80">
        <v>1</v>
      </c>
      <c r="AN34" s="81"/>
      <c r="AO34" s="76">
        <f t="shared" si="24"/>
        <v>10</v>
      </c>
      <c r="AP34" s="73">
        <v>10</v>
      </c>
      <c r="AQ34" s="76">
        <f t="shared" si="25"/>
        <v>10</v>
      </c>
      <c r="AR34" s="73">
        <v>10</v>
      </c>
      <c r="AS34" s="73"/>
      <c r="AT34" s="73"/>
      <c r="AU34" s="38">
        <f t="shared" si="26"/>
        <v>10</v>
      </c>
      <c r="AV34" s="38">
        <f t="shared" si="27"/>
        <v>10</v>
      </c>
      <c r="AW34" s="39">
        <f t="shared" si="6"/>
        <v>0.52631578947368418</v>
      </c>
      <c r="AX34" s="39">
        <f t="shared" si="7"/>
        <v>1</v>
      </c>
      <c r="AY34" s="39">
        <f t="shared" si="8"/>
        <v>1</v>
      </c>
      <c r="AZ34" s="39">
        <f t="shared" si="9"/>
        <v>1</v>
      </c>
      <c r="BA34" s="53"/>
      <c r="BB34"/>
      <c r="BC34"/>
      <c r="BD34"/>
      <c r="BE34"/>
    </row>
    <row r="35" spans="1:57" s="41" customFormat="1" ht="38.25" customHeight="1" x14ac:dyDescent="0.3">
      <c r="A35" s="25" t="s">
        <v>372</v>
      </c>
      <c r="B35" s="26" t="s">
        <v>348</v>
      </c>
      <c r="C35" s="27" t="s">
        <v>302</v>
      </c>
      <c r="D35" s="27" t="s">
        <v>89</v>
      </c>
      <c r="E35" s="28" t="s">
        <v>331</v>
      </c>
      <c r="F35" s="28" t="s">
        <v>205</v>
      </c>
      <c r="G35" s="28" t="s">
        <v>312</v>
      </c>
      <c r="H35" s="72">
        <v>20</v>
      </c>
      <c r="I35" s="80">
        <v>5</v>
      </c>
      <c r="J35" s="80">
        <v>1</v>
      </c>
      <c r="K35" s="80">
        <v>4</v>
      </c>
      <c r="L35" s="80"/>
      <c r="M35" s="80">
        <v>1</v>
      </c>
      <c r="N35" s="80"/>
      <c r="O35" s="80"/>
      <c r="P35" s="80"/>
      <c r="Q35" s="80"/>
      <c r="R35" s="80"/>
      <c r="S35" s="80"/>
      <c r="T35" s="80"/>
      <c r="U35" s="80"/>
      <c r="V35" s="80"/>
      <c r="W35" s="74">
        <f t="shared" si="20"/>
        <v>10</v>
      </c>
      <c r="X35" s="74">
        <f t="shared" si="21"/>
        <v>1</v>
      </c>
      <c r="Y35" s="80">
        <v>10</v>
      </c>
      <c r="Z35" s="80">
        <v>1</v>
      </c>
      <c r="AA35" s="74">
        <f t="shared" si="22"/>
        <v>11</v>
      </c>
      <c r="AB35" s="74">
        <f t="shared" si="23"/>
        <v>11</v>
      </c>
      <c r="AC35" s="81"/>
      <c r="AD35" s="80">
        <v>4</v>
      </c>
      <c r="AE35" s="80">
        <v>1</v>
      </c>
      <c r="AF35" s="80">
        <v>10</v>
      </c>
      <c r="AG35" s="80">
        <v>1</v>
      </c>
      <c r="AH35" s="80">
        <v>0</v>
      </c>
      <c r="AI35" s="80">
        <v>0</v>
      </c>
      <c r="AJ35" s="80">
        <v>8</v>
      </c>
      <c r="AK35" s="80">
        <v>1</v>
      </c>
      <c r="AL35" s="80">
        <v>6</v>
      </c>
      <c r="AM35" s="80">
        <v>1</v>
      </c>
      <c r="AN35" s="81"/>
      <c r="AO35" s="76">
        <f t="shared" si="24"/>
        <v>11</v>
      </c>
      <c r="AP35" s="73">
        <v>11</v>
      </c>
      <c r="AQ35" s="76">
        <f t="shared" si="25"/>
        <v>11</v>
      </c>
      <c r="AR35" s="73">
        <v>4</v>
      </c>
      <c r="AS35" s="73"/>
      <c r="AT35" s="73"/>
      <c r="AU35" s="38">
        <f t="shared" si="26"/>
        <v>11</v>
      </c>
      <c r="AV35" s="38">
        <f t="shared" si="27"/>
        <v>11</v>
      </c>
      <c r="AW35" s="39">
        <f t="shared" si="6"/>
        <v>0.55000000000000004</v>
      </c>
      <c r="AX35" s="39">
        <f t="shared" si="7"/>
        <v>1</v>
      </c>
      <c r="AY35" s="39">
        <f t="shared" si="8"/>
        <v>1</v>
      </c>
      <c r="AZ35" s="39">
        <f t="shared" si="9"/>
        <v>0.36363636363636365</v>
      </c>
      <c r="BA35" s="53"/>
      <c r="BB35"/>
      <c r="BC35"/>
      <c r="BD35"/>
      <c r="BE35"/>
    </row>
    <row r="36" spans="1:57" s="41" customFormat="1" ht="38.25" customHeight="1" x14ac:dyDescent="0.35">
      <c r="A36" s="169"/>
      <c r="B36" s="170"/>
      <c r="C36" s="171"/>
      <c r="D36" s="171"/>
      <c r="E36" s="172"/>
      <c r="F36" s="172"/>
      <c r="G36" s="172" t="s">
        <v>459</v>
      </c>
      <c r="H36" s="161">
        <f>SUM(H26:H35)</f>
        <v>181</v>
      </c>
      <c r="I36" s="161">
        <f t="shared" ref="I36:AV36" si="28">SUM(I26:I35)</f>
        <v>57</v>
      </c>
      <c r="J36" s="161">
        <f t="shared" si="28"/>
        <v>40</v>
      </c>
      <c r="K36" s="161">
        <f t="shared" si="28"/>
        <v>51</v>
      </c>
      <c r="L36" s="161">
        <f t="shared" si="28"/>
        <v>14</v>
      </c>
      <c r="M36" s="161">
        <f t="shared" si="28"/>
        <v>5</v>
      </c>
      <c r="N36" s="161">
        <f t="shared" si="28"/>
        <v>2</v>
      </c>
      <c r="O36" s="161">
        <f t="shared" si="28"/>
        <v>1</v>
      </c>
      <c r="P36" s="161">
        <f t="shared" si="28"/>
        <v>1</v>
      </c>
      <c r="Q36" s="161">
        <f t="shared" si="28"/>
        <v>0</v>
      </c>
      <c r="R36" s="161">
        <f t="shared" si="28"/>
        <v>1</v>
      </c>
      <c r="S36" s="161">
        <f t="shared" si="28"/>
        <v>0</v>
      </c>
      <c r="T36" s="161">
        <f t="shared" si="28"/>
        <v>0</v>
      </c>
      <c r="U36" s="161">
        <f t="shared" si="28"/>
        <v>0</v>
      </c>
      <c r="V36" s="161">
        <f t="shared" si="28"/>
        <v>0</v>
      </c>
      <c r="W36" s="161">
        <f t="shared" si="28"/>
        <v>114</v>
      </c>
      <c r="X36" s="161">
        <f t="shared" si="28"/>
        <v>58</v>
      </c>
      <c r="Y36" s="161">
        <f t="shared" si="28"/>
        <v>111</v>
      </c>
      <c r="Z36" s="161">
        <f t="shared" si="28"/>
        <v>55</v>
      </c>
      <c r="AA36" s="161">
        <f t="shared" si="28"/>
        <v>172</v>
      </c>
      <c r="AB36" s="161">
        <f t="shared" si="28"/>
        <v>166</v>
      </c>
      <c r="AC36" s="161">
        <f t="shared" si="28"/>
        <v>0</v>
      </c>
      <c r="AD36" s="161">
        <f t="shared" si="28"/>
        <v>44</v>
      </c>
      <c r="AE36" s="161">
        <f t="shared" si="28"/>
        <v>16</v>
      </c>
      <c r="AF36" s="161">
        <f t="shared" si="28"/>
        <v>102</v>
      </c>
      <c r="AG36" s="161">
        <f t="shared" si="28"/>
        <v>51</v>
      </c>
      <c r="AH36" s="161">
        <f t="shared" si="28"/>
        <v>1</v>
      </c>
      <c r="AI36" s="161">
        <f t="shared" si="28"/>
        <v>0</v>
      </c>
      <c r="AJ36" s="161">
        <f t="shared" si="28"/>
        <v>58</v>
      </c>
      <c r="AK36" s="161">
        <f t="shared" si="28"/>
        <v>31</v>
      </c>
      <c r="AL36" s="161">
        <f t="shared" si="28"/>
        <v>53</v>
      </c>
      <c r="AM36" s="161">
        <f t="shared" si="28"/>
        <v>14</v>
      </c>
      <c r="AN36" s="161">
        <f t="shared" si="28"/>
        <v>0</v>
      </c>
      <c r="AO36" s="161">
        <f t="shared" si="28"/>
        <v>166</v>
      </c>
      <c r="AP36" s="161">
        <f t="shared" si="28"/>
        <v>166</v>
      </c>
      <c r="AQ36" s="161">
        <f t="shared" si="28"/>
        <v>166</v>
      </c>
      <c r="AR36" s="161">
        <f t="shared" si="28"/>
        <v>141</v>
      </c>
      <c r="AS36" s="161">
        <f t="shared" si="28"/>
        <v>22</v>
      </c>
      <c r="AT36" s="161">
        <f t="shared" si="28"/>
        <v>20</v>
      </c>
      <c r="AU36" s="161">
        <f t="shared" si="28"/>
        <v>172</v>
      </c>
      <c r="AV36" s="161">
        <f t="shared" si="28"/>
        <v>166</v>
      </c>
      <c r="AW36" s="173">
        <f t="shared" si="6"/>
        <v>0.95027624309392267</v>
      </c>
      <c r="AX36" s="39"/>
      <c r="AY36" s="39"/>
      <c r="AZ36" s="39"/>
      <c r="BA36" s="53"/>
      <c r="BB36"/>
      <c r="BC36"/>
      <c r="BD36"/>
      <c r="BE36"/>
    </row>
    <row r="37" spans="1:57" s="94" customFormat="1" ht="36" customHeight="1" x14ac:dyDescent="0.3">
      <c r="A37" s="25" t="s">
        <v>313</v>
      </c>
      <c r="B37" s="26" t="s">
        <v>314</v>
      </c>
      <c r="C37" s="27" t="s">
        <v>302</v>
      </c>
      <c r="D37" s="27" t="s">
        <v>127</v>
      </c>
      <c r="E37" s="28" t="s">
        <v>315</v>
      </c>
      <c r="F37" s="28" t="s">
        <v>316</v>
      </c>
      <c r="G37" s="28" t="s">
        <v>317</v>
      </c>
      <c r="H37" s="72">
        <v>17</v>
      </c>
      <c r="I37" s="80"/>
      <c r="J37" s="80">
        <v>2</v>
      </c>
      <c r="K37" s="80"/>
      <c r="L37" s="80">
        <v>6</v>
      </c>
      <c r="M37" s="80">
        <v>1</v>
      </c>
      <c r="N37" s="80">
        <v>2</v>
      </c>
      <c r="O37" s="80"/>
      <c r="P37" s="80"/>
      <c r="Q37" s="80"/>
      <c r="R37" s="80"/>
      <c r="S37" s="80"/>
      <c r="T37" s="80"/>
      <c r="U37" s="80"/>
      <c r="V37" s="80"/>
      <c r="W37" s="74">
        <f t="shared" ref="W37:W45" si="29">SUM(I37+K37+M37+O37+Q37+S37+U37)</f>
        <v>1</v>
      </c>
      <c r="X37" s="74">
        <f t="shared" ref="X37:X45" si="30">SUM(J37+L37+N37+P37+R37+T37+V37)</f>
        <v>10</v>
      </c>
      <c r="Y37" s="80">
        <v>1</v>
      </c>
      <c r="Z37" s="80">
        <v>10</v>
      </c>
      <c r="AA37" s="74">
        <f t="shared" ref="AA37:AA45" si="31">SUM(W37+X37)</f>
        <v>11</v>
      </c>
      <c r="AB37" s="74">
        <f t="shared" ref="AB37:AB45" si="32">SUM(Y37+Z37)</f>
        <v>11</v>
      </c>
      <c r="AC37" s="81"/>
      <c r="AD37" s="80">
        <v>1</v>
      </c>
      <c r="AE37" s="80">
        <v>3</v>
      </c>
      <c r="AF37" s="80">
        <v>1</v>
      </c>
      <c r="AG37" s="80">
        <v>10</v>
      </c>
      <c r="AH37" s="80">
        <v>0</v>
      </c>
      <c r="AI37" s="80">
        <v>0</v>
      </c>
      <c r="AJ37" s="80">
        <v>0</v>
      </c>
      <c r="AK37" s="80">
        <v>1</v>
      </c>
      <c r="AL37" s="80">
        <v>0</v>
      </c>
      <c r="AM37" s="80">
        <v>2</v>
      </c>
      <c r="AN37" s="81"/>
      <c r="AO37" s="76">
        <f t="shared" ref="AO37:AO45" si="33">SUM(AB37)</f>
        <v>11</v>
      </c>
      <c r="AP37" s="73">
        <v>10</v>
      </c>
      <c r="AQ37" s="76">
        <f t="shared" ref="AQ37:AQ45" si="34">SUM(AB37)</f>
        <v>11</v>
      </c>
      <c r="AR37" s="73">
        <v>10</v>
      </c>
      <c r="AS37" s="73"/>
      <c r="AT37" s="73"/>
      <c r="AU37" s="38">
        <f t="shared" ref="AU37:AU45" si="35">SUM(AA37)</f>
        <v>11</v>
      </c>
      <c r="AV37" s="38">
        <f t="shared" ref="AV37:AV45" si="36">SUM(AB37)</f>
        <v>11</v>
      </c>
      <c r="AW37" s="39">
        <f t="shared" si="6"/>
        <v>0.6470588235294118</v>
      </c>
      <c r="AX37" s="39">
        <f t="shared" si="7"/>
        <v>1</v>
      </c>
      <c r="AY37" s="39">
        <f t="shared" si="8"/>
        <v>0.90909090909090906</v>
      </c>
      <c r="AZ37" s="39">
        <f t="shared" si="9"/>
        <v>0.90909090909090906</v>
      </c>
      <c r="BA37" s="53"/>
      <c r="BB37"/>
      <c r="BC37"/>
      <c r="BD37"/>
      <c r="BE37"/>
    </row>
    <row r="38" spans="1:57" s="94" customFormat="1" ht="42" customHeight="1" x14ac:dyDescent="0.3">
      <c r="A38" s="25" t="s">
        <v>313</v>
      </c>
      <c r="B38" s="26" t="s">
        <v>314</v>
      </c>
      <c r="C38" s="27" t="s">
        <v>302</v>
      </c>
      <c r="D38" s="27" t="s">
        <v>127</v>
      </c>
      <c r="E38" s="28" t="s">
        <v>318</v>
      </c>
      <c r="F38" s="28" t="s">
        <v>319</v>
      </c>
      <c r="G38" s="28" t="s">
        <v>317</v>
      </c>
      <c r="H38" s="72">
        <v>17</v>
      </c>
      <c r="I38" s="80">
        <v>6</v>
      </c>
      <c r="J38" s="80">
        <v>7</v>
      </c>
      <c r="K38" s="80">
        <v>2</v>
      </c>
      <c r="L38" s="80">
        <v>1</v>
      </c>
      <c r="M38" s="80">
        <v>0</v>
      </c>
      <c r="N38" s="80">
        <v>2</v>
      </c>
      <c r="O38" s="80"/>
      <c r="P38" s="80"/>
      <c r="Q38" s="80"/>
      <c r="R38" s="80"/>
      <c r="S38" s="80"/>
      <c r="T38" s="80"/>
      <c r="U38" s="80"/>
      <c r="V38" s="80"/>
      <c r="W38" s="74">
        <f t="shared" si="29"/>
        <v>8</v>
      </c>
      <c r="X38" s="74">
        <f t="shared" si="30"/>
        <v>10</v>
      </c>
      <c r="Y38" s="80">
        <v>8</v>
      </c>
      <c r="Z38" s="80">
        <v>10</v>
      </c>
      <c r="AA38" s="74">
        <f t="shared" si="31"/>
        <v>18</v>
      </c>
      <c r="AB38" s="74">
        <f t="shared" si="32"/>
        <v>18</v>
      </c>
      <c r="AC38" s="81"/>
      <c r="AD38" s="80">
        <v>6</v>
      </c>
      <c r="AE38" s="80">
        <v>2</v>
      </c>
      <c r="AF38" s="80">
        <v>8</v>
      </c>
      <c r="AG38" s="80">
        <v>10</v>
      </c>
      <c r="AH38" s="80">
        <v>0</v>
      </c>
      <c r="AI38" s="80">
        <v>0</v>
      </c>
      <c r="AJ38" s="80">
        <v>2</v>
      </c>
      <c r="AK38" s="80">
        <v>5</v>
      </c>
      <c r="AL38" s="80">
        <v>0</v>
      </c>
      <c r="AM38" s="80">
        <v>0</v>
      </c>
      <c r="AN38" s="81"/>
      <c r="AO38" s="76">
        <f t="shared" si="33"/>
        <v>18</v>
      </c>
      <c r="AP38" s="73">
        <v>18</v>
      </c>
      <c r="AQ38" s="76">
        <f t="shared" si="34"/>
        <v>18</v>
      </c>
      <c r="AR38" s="73">
        <v>17</v>
      </c>
      <c r="AS38" s="73"/>
      <c r="AT38" s="73"/>
      <c r="AU38" s="38">
        <f t="shared" si="35"/>
        <v>18</v>
      </c>
      <c r="AV38" s="38">
        <f t="shared" si="36"/>
        <v>18</v>
      </c>
      <c r="AW38" s="39">
        <f t="shared" si="6"/>
        <v>1.0588235294117647</v>
      </c>
      <c r="AX38" s="39">
        <f t="shared" si="7"/>
        <v>1</v>
      </c>
      <c r="AY38" s="39">
        <f t="shared" si="8"/>
        <v>1</v>
      </c>
      <c r="AZ38" s="39">
        <f t="shared" si="9"/>
        <v>0.94444444444444442</v>
      </c>
      <c r="BA38" s="53"/>
      <c r="BB38"/>
      <c r="BC38"/>
      <c r="BD38"/>
      <c r="BE38"/>
    </row>
    <row r="39" spans="1:57" s="94" customFormat="1" ht="36.75" customHeight="1" x14ac:dyDescent="0.3">
      <c r="A39" s="61" t="s">
        <v>320</v>
      </c>
      <c r="B39" s="26" t="s">
        <v>321</v>
      </c>
      <c r="C39" s="27" t="s">
        <v>302</v>
      </c>
      <c r="D39" s="27" t="s">
        <v>127</v>
      </c>
      <c r="E39" s="28" t="s">
        <v>83</v>
      </c>
      <c r="F39" s="28" t="s">
        <v>334</v>
      </c>
      <c r="G39" s="55" t="s">
        <v>335</v>
      </c>
      <c r="H39" s="72">
        <v>18</v>
      </c>
      <c r="I39" s="80"/>
      <c r="J39" s="80">
        <v>3</v>
      </c>
      <c r="K39" s="80"/>
      <c r="L39" s="80">
        <v>4</v>
      </c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74">
        <f t="shared" si="29"/>
        <v>0</v>
      </c>
      <c r="X39" s="74">
        <f t="shared" si="30"/>
        <v>7</v>
      </c>
      <c r="Y39" s="80">
        <v>0</v>
      </c>
      <c r="Z39" s="80">
        <v>7</v>
      </c>
      <c r="AA39" s="74">
        <f t="shared" si="31"/>
        <v>7</v>
      </c>
      <c r="AB39" s="74">
        <f t="shared" si="32"/>
        <v>7</v>
      </c>
      <c r="AC39" s="81"/>
      <c r="AD39" s="80">
        <v>0</v>
      </c>
      <c r="AE39" s="80">
        <v>3</v>
      </c>
      <c r="AF39" s="80">
        <v>0</v>
      </c>
      <c r="AG39" s="80">
        <v>7</v>
      </c>
      <c r="AH39" s="80">
        <v>0</v>
      </c>
      <c r="AI39" s="80">
        <v>0</v>
      </c>
      <c r="AJ39" s="80">
        <v>0</v>
      </c>
      <c r="AK39" s="80">
        <v>1</v>
      </c>
      <c r="AL39" s="80">
        <v>0</v>
      </c>
      <c r="AM39" s="80">
        <v>0</v>
      </c>
      <c r="AN39" s="81"/>
      <c r="AO39" s="76">
        <f t="shared" si="33"/>
        <v>7</v>
      </c>
      <c r="AP39" s="73">
        <v>4</v>
      </c>
      <c r="AQ39" s="76">
        <f t="shared" si="34"/>
        <v>7</v>
      </c>
      <c r="AR39" s="73">
        <v>4</v>
      </c>
      <c r="AS39" s="73"/>
      <c r="AT39" s="73"/>
      <c r="AU39" s="38">
        <f t="shared" si="35"/>
        <v>7</v>
      </c>
      <c r="AV39" s="38">
        <f t="shared" si="36"/>
        <v>7</v>
      </c>
      <c r="AW39" s="39">
        <f t="shared" si="6"/>
        <v>0.3888888888888889</v>
      </c>
      <c r="AX39" s="97">
        <f t="shared" si="7"/>
        <v>1</v>
      </c>
      <c r="AY39" s="97">
        <f t="shared" si="8"/>
        <v>0.5714285714285714</v>
      </c>
      <c r="AZ39" s="97">
        <f t="shared" si="9"/>
        <v>0.5714285714285714</v>
      </c>
      <c r="BA39" s="40"/>
      <c r="BB39" s="41"/>
      <c r="BC39" s="41"/>
      <c r="BD39" s="41"/>
      <c r="BE39" s="41"/>
    </row>
    <row r="40" spans="1:57" s="94" customFormat="1" ht="40.35" customHeight="1" x14ac:dyDescent="0.3">
      <c r="A40" s="25" t="s">
        <v>336</v>
      </c>
      <c r="B40" s="26" t="s">
        <v>337</v>
      </c>
      <c r="C40" s="27" t="s">
        <v>302</v>
      </c>
      <c r="D40" s="27" t="s">
        <v>127</v>
      </c>
      <c r="E40" s="28" t="s">
        <v>83</v>
      </c>
      <c r="F40" s="28" t="s">
        <v>338</v>
      </c>
      <c r="G40" s="28" t="s">
        <v>339</v>
      </c>
      <c r="H40" s="72">
        <v>17</v>
      </c>
      <c r="I40" s="80"/>
      <c r="J40" s="80">
        <v>4</v>
      </c>
      <c r="K40" s="80"/>
      <c r="L40" s="80">
        <v>3</v>
      </c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74">
        <f t="shared" si="29"/>
        <v>0</v>
      </c>
      <c r="X40" s="74">
        <f t="shared" si="30"/>
        <v>7</v>
      </c>
      <c r="Y40" s="80">
        <v>0</v>
      </c>
      <c r="Z40" s="80">
        <v>7</v>
      </c>
      <c r="AA40" s="74">
        <f t="shared" si="31"/>
        <v>7</v>
      </c>
      <c r="AB40" s="74">
        <f t="shared" si="32"/>
        <v>7</v>
      </c>
      <c r="AC40" s="81"/>
      <c r="AD40" s="80">
        <v>0</v>
      </c>
      <c r="AE40" s="80">
        <v>1</v>
      </c>
      <c r="AF40" s="80">
        <v>0</v>
      </c>
      <c r="AG40" s="80">
        <v>7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1"/>
      <c r="AO40" s="76">
        <f t="shared" si="33"/>
        <v>7</v>
      </c>
      <c r="AP40" s="73">
        <v>7</v>
      </c>
      <c r="AQ40" s="76">
        <f t="shared" si="34"/>
        <v>7</v>
      </c>
      <c r="AR40" s="73">
        <v>7</v>
      </c>
      <c r="AS40" s="73"/>
      <c r="AT40" s="73"/>
      <c r="AU40" s="38">
        <f t="shared" si="35"/>
        <v>7</v>
      </c>
      <c r="AV40" s="38">
        <f t="shared" si="36"/>
        <v>7</v>
      </c>
      <c r="AW40" s="39">
        <f t="shared" si="6"/>
        <v>0.41176470588235292</v>
      </c>
      <c r="AX40" s="39">
        <f t="shared" si="7"/>
        <v>1</v>
      </c>
      <c r="AY40" s="39">
        <f t="shared" si="8"/>
        <v>1</v>
      </c>
      <c r="AZ40" s="39">
        <f t="shared" si="9"/>
        <v>1</v>
      </c>
      <c r="BA40" s="53"/>
      <c r="BB40"/>
      <c r="BC40"/>
      <c r="BD40"/>
      <c r="BE40"/>
    </row>
    <row r="41" spans="1:57" s="94" customFormat="1" ht="40.35" customHeight="1" x14ac:dyDescent="0.3">
      <c r="A41" s="25" t="s">
        <v>353</v>
      </c>
      <c r="B41" s="26" t="s">
        <v>354</v>
      </c>
      <c r="C41" s="27" t="s">
        <v>302</v>
      </c>
      <c r="D41" s="27" t="s">
        <v>127</v>
      </c>
      <c r="E41" s="28" t="s">
        <v>355</v>
      </c>
      <c r="F41" s="55" t="s">
        <v>205</v>
      </c>
      <c r="G41" s="55" t="s">
        <v>356</v>
      </c>
      <c r="H41" s="72">
        <v>17</v>
      </c>
      <c r="I41" s="80">
        <v>11</v>
      </c>
      <c r="J41" s="80">
        <v>1</v>
      </c>
      <c r="K41" s="80">
        <v>8</v>
      </c>
      <c r="L41" s="80">
        <v>2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74">
        <f t="shared" si="29"/>
        <v>19</v>
      </c>
      <c r="X41" s="74">
        <f t="shared" si="30"/>
        <v>3</v>
      </c>
      <c r="Y41" s="80">
        <v>19</v>
      </c>
      <c r="Z41" s="80">
        <v>3</v>
      </c>
      <c r="AA41" s="74">
        <f t="shared" si="31"/>
        <v>22</v>
      </c>
      <c r="AB41" s="74">
        <f t="shared" si="32"/>
        <v>22</v>
      </c>
      <c r="AC41" s="81"/>
      <c r="AD41" s="80">
        <v>6</v>
      </c>
      <c r="AE41" s="80">
        <v>1</v>
      </c>
      <c r="AF41" s="80">
        <v>14</v>
      </c>
      <c r="AG41" s="80">
        <v>1</v>
      </c>
      <c r="AH41" s="80">
        <v>0</v>
      </c>
      <c r="AI41" s="80">
        <v>0</v>
      </c>
      <c r="AJ41" s="80">
        <v>17</v>
      </c>
      <c r="AK41" s="80">
        <v>2</v>
      </c>
      <c r="AL41" s="80">
        <v>1</v>
      </c>
      <c r="AM41" s="80">
        <v>1</v>
      </c>
      <c r="AN41" s="81"/>
      <c r="AO41" s="76">
        <f t="shared" si="33"/>
        <v>22</v>
      </c>
      <c r="AP41" s="73">
        <v>22</v>
      </c>
      <c r="AQ41" s="76">
        <f t="shared" si="34"/>
        <v>22</v>
      </c>
      <c r="AR41" s="73">
        <v>19</v>
      </c>
      <c r="AS41" s="73"/>
      <c r="AT41" s="73"/>
      <c r="AU41" s="38">
        <f t="shared" si="35"/>
        <v>22</v>
      </c>
      <c r="AV41" s="38">
        <f t="shared" si="36"/>
        <v>22</v>
      </c>
      <c r="AW41" s="39">
        <f t="shared" si="6"/>
        <v>1.2941176470588236</v>
      </c>
      <c r="AX41" s="39">
        <f t="shared" si="7"/>
        <v>1</v>
      </c>
      <c r="AY41" s="39">
        <f t="shared" si="8"/>
        <v>1</v>
      </c>
      <c r="AZ41" s="39">
        <f t="shared" si="9"/>
        <v>0.86363636363636365</v>
      </c>
      <c r="BA41" s="53"/>
      <c r="BB41"/>
      <c r="BC41"/>
      <c r="BD41"/>
      <c r="BE41"/>
    </row>
    <row r="42" spans="1:57" s="94" customFormat="1" ht="40.35" customHeight="1" x14ac:dyDescent="0.3">
      <c r="A42" s="25" t="s">
        <v>353</v>
      </c>
      <c r="B42" s="26" t="s">
        <v>354</v>
      </c>
      <c r="C42" s="27" t="s">
        <v>302</v>
      </c>
      <c r="D42" s="27" t="s">
        <v>127</v>
      </c>
      <c r="E42" s="28" t="s">
        <v>357</v>
      </c>
      <c r="F42" s="55" t="s">
        <v>205</v>
      </c>
      <c r="G42" s="55" t="s">
        <v>356</v>
      </c>
      <c r="H42" s="72">
        <v>17</v>
      </c>
      <c r="I42" s="80">
        <v>1</v>
      </c>
      <c r="J42" s="80">
        <v>0</v>
      </c>
      <c r="K42" s="80">
        <v>20</v>
      </c>
      <c r="L42" s="80">
        <v>0</v>
      </c>
      <c r="M42" s="80">
        <v>1</v>
      </c>
      <c r="N42" s="80">
        <v>0</v>
      </c>
      <c r="O42" s="80"/>
      <c r="P42" s="80"/>
      <c r="Q42" s="80"/>
      <c r="R42" s="80"/>
      <c r="S42" s="80"/>
      <c r="T42" s="80"/>
      <c r="U42" s="80"/>
      <c r="V42" s="80"/>
      <c r="W42" s="74">
        <f t="shared" si="29"/>
        <v>22</v>
      </c>
      <c r="X42" s="74">
        <f t="shared" si="30"/>
        <v>0</v>
      </c>
      <c r="Y42" s="80">
        <v>22</v>
      </c>
      <c r="Z42" s="80">
        <v>0</v>
      </c>
      <c r="AA42" s="74">
        <f t="shared" si="31"/>
        <v>22</v>
      </c>
      <c r="AB42" s="74">
        <f t="shared" si="32"/>
        <v>22</v>
      </c>
      <c r="AC42" s="81"/>
      <c r="AD42" s="80">
        <v>12</v>
      </c>
      <c r="AE42" s="80">
        <v>0</v>
      </c>
      <c r="AF42" s="80">
        <v>18</v>
      </c>
      <c r="AG42" s="80">
        <v>0</v>
      </c>
      <c r="AH42" s="80">
        <v>0</v>
      </c>
      <c r="AI42" s="80">
        <v>0</v>
      </c>
      <c r="AJ42" s="80">
        <v>13</v>
      </c>
      <c r="AK42" s="80">
        <v>0</v>
      </c>
      <c r="AL42" s="80">
        <v>6</v>
      </c>
      <c r="AM42" s="80">
        <v>0</v>
      </c>
      <c r="AN42" s="81"/>
      <c r="AO42" s="76">
        <f t="shared" si="33"/>
        <v>22</v>
      </c>
      <c r="AP42" s="73">
        <v>22</v>
      </c>
      <c r="AQ42" s="76">
        <f t="shared" si="34"/>
        <v>22</v>
      </c>
      <c r="AR42" s="73">
        <v>14</v>
      </c>
      <c r="AS42" s="73"/>
      <c r="AT42" s="73"/>
      <c r="AU42" s="38">
        <f t="shared" si="35"/>
        <v>22</v>
      </c>
      <c r="AV42" s="38">
        <f t="shared" si="36"/>
        <v>22</v>
      </c>
      <c r="AW42" s="39">
        <f t="shared" si="6"/>
        <v>1.2941176470588236</v>
      </c>
      <c r="AX42" s="39">
        <f t="shared" si="7"/>
        <v>1</v>
      </c>
      <c r="AY42" s="39">
        <f t="shared" si="8"/>
        <v>1</v>
      </c>
      <c r="AZ42" s="39">
        <f t="shared" si="9"/>
        <v>0.63636363636363635</v>
      </c>
      <c r="BA42" s="53"/>
      <c r="BB42"/>
      <c r="BC42"/>
      <c r="BD42"/>
      <c r="BE42"/>
    </row>
    <row r="43" spans="1:57" s="94" customFormat="1" ht="40.35" customHeight="1" x14ac:dyDescent="0.3">
      <c r="A43" s="25" t="s">
        <v>353</v>
      </c>
      <c r="B43" s="26" t="s">
        <v>354</v>
      </c>
      <c r="C43" s="27" t="s">
        <v>302</v>
      </c>
      <c r="D43" s="27" t="s">
        <v>127</v>
      </c>
      <c r="E43" s="28" t="s">
        <v>315</v>
      </c>
      <c r="F43" s="55" t="s">
        <v>205</v>
      </c>
      <c r="G43" s="55" t="s">
        <v>356</v>
      </c>
      <c r="H43" s="72">
        <v>17</v>
      </c>
      <c r="I43" s="80">
        <v>8</v>
      </c>
      <c r="J43" s="80">
        <v>8</v>
      </c>
      <c r="K43" s="80">
        <v>3</v>
      </c>
      <c r="L43" s="80">
        <v>1</v>
      </c>
      <c r="M43" s="80">
        <v>2</v>
      </c>
      <c r="N43" s="80"/>
      <c r="O43" s="80"/>
      <c r="P43" s="80"/>
      <c r="Q43" s="80"/>
      <c r="R43" s="80"/>
      <c r="S43" s="80"/>
      <c r="T43" s="80"/>
      <c r="U43" s="80"/>
      <c r="V43" s="80"/>
      <c r="W43" s="74">
        <f t="shared" si="29"/>
        <v>13</v>
      </c>
      <c r="X43" s="74">
        <f t="shared" si="30"/>
        <v>9</v>
      </c>
      <c r="Y43" s="80">
        <v>13</v>
      </c>
      <c r="Z43" s="80">
        <v>9</v>
      </c>
      <c r="AA43" s="74">
        <f t="shared" si="31"/>
        <v>22</v>
      </c>
      <c r="AB43" s="74">
        <f t="shared" si="32"/>
        <v>22</v>
      </c>
      <c r="AC43" s="81"/>
      <c r="AD43" s="80">
        <v>7</v>
      </c>
      <c r="AE43" s="80">
        <v>2</v>
      </c>
      <c r="AF43" s="80">
        <v>13</v>
      </c>
      <c r="AG43" s="80">
        <v>9</v>
      </c>
      <c r="AH43" s="80">
        <v>0</v>
      </c>
      <c r="AI43" s="80">
        <v>0</v>
      </c>
      <c r="AJ43" s="80">
        <v>0</v>
      </c>
      <c r="AK43" s="80">
        <v>1</v>
      </c>
      <c r="AL43" s="80">
        <v>0</v>
      </c>
      <c r="AM43" s="80">
        <v>0</v>
      </c>
      <c r="AN43" s="81"/>
      <c r="AO43" s="76">
        <f t="shared" si="33"/>
        <v>22</v>
      </c>
      <c r="AP43" s="73">
        <v>22</v>
      </c>
      <c r="AQ43" s="76">
        <f t="shared" si="34"/>
        <v>22</v>
      </c>
      <c r="AR43" s="73">
        <v>9</v>
      </c>
      <c r="AS43" s="73"/>
      <c r="AT43" s="73"/>
      <c r="AU43" s="38">
        <f t="shared" si="35"/>
        <v>22</v>
      </c>
      <c r="AV43" s="38">
        <f t="shared" si="36"/>
        <v>22</v>
      </c>
      <c r="AW43" s="39">
        <f t="shared" si="6"/>
        <v>1.2941176470588236</v>
      </c>
      <c r="AX43" s="39">
        <f t="shared" si="7"/>
        <v>1</v>
      </c>
      <c r="AY43" s="39">
        <f t="shared" si="8"/>
        <v>1</v>
      </c>
      <c r="AZ43" s="39">
        <f t="shared" si="9"/>
        <v>0.40909090909090912</v>
      </c>
      <c r="BA43" s="53"/>
      <c r="BB43"/>
      <c r="BC43"/>
      <c r="BD43"/>
      <c r="BE43"/>
    </row>
    <row r="44" spans="1:57" s="94" customFormat="1" ht="40.35" customHeight="1" x14ac:dyDescent="0.3">
      <c r="A44" s="25" t="s">
        <v>353</v>
      </c>
      <c r="B44" s="26" t="s">
        <v>354</v>
      </c>
      <c r="C44" s="27" t="s">
        <v>302</v>
      </c>
      <c r="D44" s="27" t="s">
        <v>127</v>
      </c>
      <c r="E44" s="28" t="s">
        <v>83</v>
      </c>
      <c r="F44" s="55" t="s">
        <v>358</v>
      </c>
      <c r="G44" s="28" t="s">
        <v>351</v>
      </c>
      <c r="H44" s="72">
        <v>17</v>
      </c>
      <c r="I44" s="80">
        <v>4</v>
      </c>
      <c r="J44" s="80">
        <v>2</v>
      </c>
      <c r="K44" s="80">
        <v>8</v>
      </c>
      <c r="L44" s="80">
        <v>3</v>
      </c>
      <c r="M44" s="80">
        <v>1</v>
      </c>
      <c r="N44" s="80"/>
      <c r="O44" s="80"/>
      <c r="P44" s="80"/>
      <c r="Q44" s="80"/>
      <c r="R44" s="80"/>
      <c r="S44" s="80"/>
      <c r="T44" s="80"/>
      <c r="U44" s="80"/>
      <c r="V44" s="80"/>
      <c r="W44" s="74">
        <f t="shared" si="29"/>
        <v>13</v>
      </c>
      <c r="X44" s="74">
        <f t="shared" si="30"/>
        <v>5</v>
      </c>
      <c r="Y44" s="80">
        <v>13</v>
      </c>
      <c r="Z44" s="80">
        <v>5</v>
      </c>
      <c r="AA44" s="74">
        <f t="shared" si="31"/>
        <v>18</v>
      </c>
      <c r="AB44" s="74">
        <f t="shared" si="32"/>
        <v>18</v>
      </c>
      <c r="AC44" s="81"/>
      <c r="AD44" s="80">
        <v>8</v>
      </c>
      <c r="AE44" s="80">
        <v>3</v>
      </c>
      <c r="AF44" s="80">
        <v>13</v>
      </c>
      <c r="AG44" s="80">
        <v>5</v>
      </c>
      <c r="AH44" s="80">
        <v>0</v>
      </c>
      <c r="AI44" s="80">
        <v>0</v>
      </c>
      <c r="AJ44" s="80">
        <v>7</v>
      </c>
      <c r="AK44" s="80">
        <v>5</v>
      </c>
      <c r="AL44" s="80">
        <v>3</v>
      </c>
      <c r="AM44" s="80">
        <v>0</v>
      </c>
      <c r="AN44" s="81"/>
      <c r="AO44" s="76">
        <f t="shared" si="33"/>
        <v>18</v>
      </c>
      <c r="AP44" s="73">
        <v>17</v>
      </c>
      <c r="AQ44" s="76">
        <f t="shared" si="34"/>
        <v>18</v>
      </c>
      <c r="AR44" s="73">
        <v>17</v>
      </c>
      <c r="AS44" s="73"/>
      <c r="AT44" s="73"/>
      <c r="AU44" s="38">
        <f t="shared" si="35"/>
        <v>18</v>
      </c>
      <c r="AV44" s="38">
        <f t="shared" si="36"/>
        <v>18</v>
      </c>
      <c r="AW44" s="39">
        <f t="shared" si="6"/>
        <v>1.0588235294117647</v>
      </c>
      <c r="AX44" s="39">
        <f t="shared" si="7"/>
        <v>1</v>
      </c>
      <c r="AY44" s="39">
        <f t="shared" si="8"/>
        <v>0.94444444444444442</v>
      </c>
      <c r="AZ44" s="39">
        <f t="shared" si="9"/>
        <v>0.94444444444444442</v>
      </c>
      <c r="BA44" s="53"/>
      <c r="BB44"/>
      <c r="BC44"/>
      <c r="BD44"/>
      <c r="BE44"/>
    </row>
    <row r="45" spans="1:57" s="94" customFormat="1" ht="40.35" customHeight="1" x14ac:dyDescent="0.3">
      <c r="A45" s="25" t="s">
        <v>378</v>
      </c>
      <c r="B45" s="26" t="s">
        <v>379</v>
      </c>
      <c r="C45" s="93" t="s">
        <v>302</v>
      </c>
      <c r="D45" s="93" t="s">
        <v>127</v>
      </c>
      <c r="E45" s="28" t="s">
        <v>83</v>
      </c>
      <c r="F45" s="55" t="s">
        <v>380</v>
      </c>
      <c r="G45" s="28" t="s">
        <v>381</v>
      </c>
      <c r="H45" s="72">
        <v>18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>
        <v>1</v>
      </c>
      <c r="T45" s="80">
        <v>2</v>
      </c>
      <c r="U45" s="80"/>
      <c r="V45" s="80"/>
      <c r="W45" s="74">
        <f t="shared" si="29"/>
        <v>1</v>
      </c>
      <c r="X45" s="74">
        <f t="shared" si="30"/>
        <v>2</v>
      </c>
      <c r="Y45" s="80">
        <v>1</v>
      </c>
      <c r="Z45" s="80">
        <v>2</v>
      </c>
      <c r="AA45" s="74">
        <f t="shared" si="31"/>
        <v>3</v>
      </c>
      <c r="AB45" s="74">
        <f t="shared" si="32"/>
        <v>3</v>
      </c>
      <c r="AC45" s="81"/>
      <c r="AD45" s="80">
        <v>1</v>
      </c>
      <c r="AE45" s="80">
        <v>1</v>
      </c>
      <c r="AF45" s="80">
        <v>1</v>
      </c>
      <c r="AG45" s="80">
        <v>2</v>
      </c>
      <c r="AH45" s="80">
        <v>1</v>
      </c>
      <c r="AI45" s="80">
        <v>2</v>
      </c>
      <c r="AJ45" s="80">
        <v>0</v>
      </c>
      <c r="AK45" s="80">
        <v>0</v>
      </c>
      <c r="AL45" s="80">
        <v>0</v>
      </c>
      <c r="AM45" s="80">
        <v>0</v>
      </c>
      <c r="AN45" s="81"/>
      <c r="AO45" s="76">
        <f t="shared" si="33"/>
        <v>3</v>
      </c>
      <c r="AP45" s="73">
        <v>2</v>
      </c>
      <c r="AQ45" s="76">
        <f t="shared" si="34"/>
        <v>3</v>
      </c>
      <c r="AR45" s="73">
        <v>2</v>
      </c>
      <c r="AS45" s="73"/>
      <c r="AT45" s="73"/>
      <c r="AU45" s="38">
        <f t="shared" si="35"/>
        <v>3</v>
      </c>
      <c r="AV45" s="38">
        <f t="shared" si="36"/>
        <v>3</v>
      </c>
      <c r="AW45" s="39">
        <f t="shared" si="6"/>
        <v>0.16666666666666666</v>
      </c>
      <c r="AX45" s="39">
        <f t="shared" si="7"/>
        <v>1</v>
      </c>
      <c r="AY45" s="39">
        <f t="shared" si="8"/>
        <v>0.66666666666666663</v>
      </c>
      <c r="AZ45" s="39">
        <f t="shared" si="9"/>
        <v>0.66666666666666663</v>
      </c>
      <c r="BA45" s="53"/>
      <c r="BB45"/>
      <c r="BC45"/>
      <c r="BD45"/>
      <c r="BE45"/>
    </row>
    <row r="46" spans="1:57" x14ac:dyDescent="0.35">
      <c r="A46" s="174"/>
      <c r="B46" s="175"/>
      <c r="C46" s="175"/>
      <c r="D46" s="175"/>
      <c r="E46" s="175"/>
      <c r="F46" s="176"/>
      <c r="G46" s="175" t="s">
        <v>461</v>
      </c>
      <c r="H46" s="161">
        <f>SUM(H37:H45)</f>
        <v>155</v>
      </c>
      <c r="I46" s="161">
        <f t="shared" ref="I46:AV46" si="37">SUM(I37:I45)</f>
        <v>30</v>
      </c>
      <c r="J46" s="161">
        <f t="shared" si="37"/>
        <v>27</v>
      </c>
      <c r="K46" s="161">
        <f t="shared" si="37"/>
        <v>41</v>
      </c>
      <c r="L46" s="161">
        <f t="shared" si="37"/>
        <v>20</v>
      </c>
      <c r="M46" s="161">
        <f t="shared" si="37"/>
        <v>5</v>
      </c>
      <c r="N46" s="161">
        <f t="shared" si="37"/>
        <v>4</v>
      </c>
      <c r="O46" s="161">
        <f t="shared" si="37"/>
        <v>0</v>
      </c>
      <c r="P46" s="161">
        <f t="shared" si="37"/>
        <v>0</v>
      </c>
      <c r="Q46" s="161">
        <f t="shared" si="37"/>
        <v>0</v>
      </c>
      <c r="R46" s="161">
        <f t="shared" si="37"/>
        <v>0</v>
      </c>
      <c r="S46" s="161">
        <f t="shared" si="37"/>
        <v>1</v>
      </c>
      <c r="T46" s="161">
        <f t="shared" si="37"/>
        <v>2</v>
      </c>
      <c r="U46" s="161">
        <f t="shared" si="37"/>
        <v>0</v>
      </c>
      <c r="V46" s="161">
        <f t="shared" si="37"/>
        <v>0</v>
      </c>
      <c r="W46" s="161">
        <f t="shared" si="37"/>
        <v>77</v>
      </c>
      <c r="X46" s="161">
        <f t="shared" si="37"/>
        <v>53</v>
      </c>
      <c r="Y46" s="161">
        <f t="shared" si="37"/>
        <v>77</v>
      </c>
      <c r="Z46" s="161">
        <f t="shared" si="37"/>
        <v>53</v>
      </c>
      <c r="AA46" s="161">
        <f t="shared" si="37"/>
        <v>130</v>
      </c>
      <c r="AB46" s="161">
        <f t="shared" si="37"/>
        <v>130</v>
      </c>
      <c r="AC46" s="161">
        <f t="shared" si="37"/>
        <v>0</v>
      </c>
      <c r="AD46" s="161">
        <f t="shared" si="37"/>
        <v>41</v>
      </c>
      <c r="AE46" s="161">
        <f t="shared" si="37"/>
        <v>16</v>
      </c>
      <c r="AF46" s="161">
        <f t="shared" si="37"/>
        <v>68</v>
      </c>
      <c r="AG46" s="161">
        <f t="shared" si="37"/>
        <v>51</v>
      </c>
      <c r="AH46" s="161">
        <f t="shared" si="37"/>
        <v>1</v>
      </c>
      <c r="AI46" s="161">
        <f t="shared" si="37"/>
        <v>2</v>
      </c>
      <c r="AJ46" s="161">
        <f t="shared" si="37"/>
        <v>39</v>
      </c>
      <c r="AK46" s="161">
        <f t="shared" si="37"/>
        <v>15</v>
      </c>
      <c r="AL46" s="161">
        <f t="shared" si="37"/>
        <v>10</v>
      </c>
      <c r="AM46" s="161">
        <f t="shared" si="37"/>
        <v>3</v>
      </c>
      <c r="AN46" s="161">
        <f t="shared" si="37"/>
        <v>0</v>
      </c>
      <c r="AO46" s="161">
        <f t="shared" si="37"/>
        <v>130</v>
      </c>
      <c r="AP46" s="161">
        <f t="shared" si="37"/>
        <v>124</v>
      </c>
      <c r="AQ46" s="161">
        <f t="shared" si="37"/>
        <v>130</v>
      </c>
      <c r="AR46" s="161">
        <f t="shared" si="37"/>
        <v>99</v>
      </c>
      <c r="AS46" s="161">
        <f t="shared" si="37"/>
        <v>0</v>
      </c>
      <c r="AT46" s="161">
        <f t="shared" si="37"/>
        <v>0</v>
      </c>
      <c r="AU46" s="161">
        <f t="shared" si="37"/>
        <v>130</v>
      </c>
      <c r="AV46" s="161">
        <f t="shared" si="37"/>
        <v>130</v>
      </c>
      <c r="AW46" s="177">
        <f t="shared" si="6"/>
        <v>0.83870967741935487</v>
      </c>
    </row>
  </sheetData>
  <sortState ref="A2:AW42">
    <sortCondition ref="D2:D42"/>
  </sortState>
  <conditionalFormatting sqref="F1:F31 F37:F1048576">
    <cfRule type="cellIs" dxfId="36" priority="10" operator="equal">
      <formula>3</formula>
    </cfRule>
  </conditionalFormatting>
  <conditionalFormatting sqref="F35:F36">
    <cfRule type="cellIs" dxfId="35" priority="7" operator="equal">
      <formula>3</formula>
    </cfRule>
  </conditionalFormatting>
  <conditionalFormatting sqref="F32">
    <cfRule type="cellIs" dxfId="34" priority="5" operator="equal">
      <formula>3</formula>
    </cfRule>
  </conditionalFormatting>
  <conditionalFormatting sqref="F33:F34">
    <cfRule type="cellIs" dxfId="33" priority="2" operator="equal">
      <formula>3</formula>
    </cfRule>
  </conditionalFormatting>
  <conditionalFormatting sqref="F29">
    <cfRule type="containsText" dxfId="32" priority="4" operator="containsText" text="3&#10;COURSE&#10;CODE">
      <formula>NOT(ISERROR(SEARCH("3
COURSE
CODE",#REF!)))</formula>
    </cfRule>
  </conditionalFormatting>
  <conditionalFormatting sqref="F1">
    <cfRule type="containsText" dxfId="31" priority="12" operator="containsText" text="3">
      <formula>NOT(ISERROR(SEARCH("3",#REF!)))</formula>
    </cfRule>
  </conditionalFormatting>
  <conditionalFormatting sqref="F37:F1048576">
    <cfRule type="containsText" dxfId="30" priority="11" operator="containsText" text="3&#10;COURSE&#10;CODE">
      <formula>NOT(ISERROR(SEARCH("3
COURSE
CODE",#REF!)))</formula>
    </cfRule>
  </conditionalFormatting>
  <conditionalFormatting sqref="F2 F35:F36 F30:F31">
    <cfRule type="containsText" dxfId="29" priority="9" operator="containsText" text="3&#10;COURSE&#10;CODE">
      <formula>NOT(ISERROR(SEARCH("3
COURSE
CODE",#REF!)))</formula>
    </cfRule>
  </conditionalFormatting>
  <conditionalFormatting sqref="F24:F25 F4:F21">
    <cfRule type="containsText" dxfId="28" priority="13" operator="containsText" text="3&#10;COURSE&#10;CODE">
      <formula>NOT(ISERROR(SEARCH("3
COURSE
CODE",#REF!)))</formula>
    </cfRule>
  </conditionalFormatting>
  <conditionalFormatting sqref="F3">
    <cfRule type="containsText" dxfId="27" priority="14" operator="containsText" text="3&#10;COURSE&#10;CODE">
      <formula>NOT(ISERROR(SEARCH("3
COURSE
CODE",#REF!)))</formula>
    </cfRule>
  </conditionalFormatting>
  <conditionalFormatting sqref="F22:F23 F26:F28">
    <cfRule type="containsText" dxfId="26" priority="15" operator="containsText" text="3&#10;COURSE&#10;CODE">
      <formula>NOT(ISERROR(SEARCH("3
COURSE
CODE",#REF!)))</formula>
    </cfRule>
  </conditionalFormatting>
  <conditionalFormatting sqref="F1">
    <cfRule type="containsText" dxfId="25" priority="16" operator="containsText" text="3&#10;COURSE&#10;CODE">
      <formula>NOT(ISERROR(SEARCH("3
COURSE
CODE",#REF!)))</formula>
    </cfRule>
  </conditionalFormatting>
  <conditionalFormatting sqref="F33:F34">
    <cfRule type="containsText" dxfId="24" priority="3" operator="containsText" text="3&#10;COURSE&#10;CODE">
      <formula>NOT(ISERROR(SEARCH("3
COURSE
CODE",#REF!)))</formula>
    </cfRule>
  </conditionalFormatting>
  <conditionalFormatting sqref="AW1:AW1048576">
    <cfRule type="cellIs" dxfId="23" priority="1" operator="lessThan">
      <formula>0.9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3&#10;COURSE&#10;CODE" id="{42BFFD48-DD14-4CAD-A133-D37558B16B68}">
            <xm:f>NOT(ISERROR(SEARCH("3
COURSE
CODE",'\Users\100464929\Documents\1-2020-2021 DUAL CREDITS\[1-CYCLE 6.xlsx]CYCLE 6 REQUESTS+SCWI COMMENTS'!#REF!)))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1"/>
  <sheetViews>
    <sheetView workbookViewId="0">
      <pane ySplit="1" topLeftCell="A2" activePane="bottomLeft" state="frozen"/>
      <selection pane="bottomLeft" activeCell="BZ1" sqref="BZ1:BZ1048576"/>
    </sheetView>
  </sheetViews>
  <sheetFormatPr defaultRowHeight="15.75" x14ac:dyDescent="0.25"/>
  <cols>
    <col min="1" max="1" width="4.42578125" style="41" customWidth="1"/>
    <col min="2" max="2" width="15" customWidth="1"/>
    <col min="3" max="3" width="3" customWidth="1"/>
    <col min="4" max="4" width="5" customWidth="1"/>
    <col min="5" max="5" width="5.85546875" customWidth="1"/>
    <col min="6" max="6" width="6.140625" customWidth="1"/>
    <col min="7" max="7" width="12" customWidth="1"/>
    <col min="8" max="8" width="6.7109375" style="67" customWidth="1"/>
    <col min="9" max="9" width="1.7109375" style="68" customWidth="1"/>
    <col min="10" max="10" width="9.28515625" hidden="1" customWidth="1"/>
    <col min="11" max="13" width="9" hidden="1" customWidth="1"/>
    <col min="14" max="14" width="8.5703125" hidden="1" customWidth="1"/>
    <col min="15" max="17" width="0" hidden="1" customWidth="1"/>
    <col min="18" max="18" width="8.5703125" hidden="1" customWidth="1"/>
    <col min="19" max="21" width="0" hidden="1" customWidth="1"/>
    <col min="22" max="22" width="8.85546875" hidden="1" customWidth="1"/>
    <col min="23" max="25" width="0" hidden="1" customWidth="1"/>
    <col min="26" max="26" width="8.42578125" hidden="1" customWidth="1"/>
    <col min="27" max="28" width="8.5703125" hidden="1" customWidth="1"/>
    <col min="29" max="29" width="9.140625" hidden="1" customWidth="1"/>
    <col min="30" max="30" width="8.42578125" hidden="1" customWidth="1"/>
    <col min="31" max="33" width="0" hidden="1" customWidth="1"/>
    <col min="34" max="34" width="10.5703125" hidden="1" customWidth="1"/>
    <col min="35" max="35" width="10" hidden="1" customWidth="1"/>
    <col min="36" max="37" width="10.5703125" hidden="1" customWidth="1"/>
    <col min="38" max="41" width="10" hidden="1" customWidth="1"/>
    <col min="42" max="42" width="10.5703125" hidden="1" customWidth="1"/>
    <col min="43" max="45" width="11" hidden="1" customWidth="1"/>
    <col min="46" max="46" width="10.5703125" hidden="1" customWidth="1"/>
    <col min="47" max="47" width="11.28515625" hidden="1" customWidth="1"/>
    <col min="48" max="48" width="2.28515625" hidden="1" customWidth="1"/>
    <col min="49" max="64" width="0" hidden="1" customWidth="1"/>
    <col min="65" max="65" width="9" hidden="1" customWidth="1"/>
    <col min="66" max="68" width="10" hidden="1" customWidth="1"/>
    <col min="69" max="69" width="2" hidden="1" customWidth="1"/>
    <col min="70" max="70" width="10.85546875" hidden="1" customWidth="1"/>
    <col min="71" max="71" width="10.140625" hidden="1" customWidth="1"/>
    <col min="72" max="72" width="10.85546875" hidden="1" customWidth="1"/>
    <col min="73" max="73" width="11" hidden="1" customWidth="1"/>
    <col min="74" max="74" width="10.85546875" hidden="1" customWidth="1"/>
    <col min="75" max="75" width="10.42578125" hidden="1" customWidth="1"/>
    <col min="76" max="76" width="10.140625" customWidth="1"/>
    <col min="78" max="78" width="11" customWidth="1"/>
    <col min="79" max="79" width="10.7109375" hidden="1" customWidth="1"/>
    <col min="80" max="80" width="12" hidden="1" customWidth="1"/>
    <col min="81" max="81" width="13.42578125" hidden="1" customWidth="1"/>
    <col min="82" max="83" width="24.5703125" hidden="1" customWidth="1"/>
    <col min="84" max="85" width="0" hidden="1" customWidth="1"/>
  </cols>
  <sheetData>
    <row r="1" spans="1:82" ht="65.2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7" t="s">
        <v>8</v>
      </c>
      <c r="K1" s="8" t="s">
        <v>9</v>
      </c>
      <c r="L1" s="9" t="s">
        <v>10</v>
      </c>
      <c r="M1" s="9" t="s">
        <v>11</v>
      </c>
      <c r="N1" s="7" t="s">
        <v>12</v>
      </c>
      <c r="O1" s="8" t="s">
        <v>13</v>
      </c>
      <c r="P1" s="9" t="s">
        <v>14</v>
      </c>
      <c r="Q1" s="9" t="s">
        <v>15</v>
      </c>
      <c r="R1" s="7" t="s">
        <v>16</v>
      </c>
      <c r="S1" s="8" t="s">
        <v>17</v>
      </c>
      <c r="T1" s="9" t="s">
        <v>18</v>
      </c>
      <c r="U1" s="9" t="s">
        <v>19</v>
      </c>
      <c r="V1" s="7" t="s">
        <v>20</v>
      </c>
      <c r="W1" s="8" t="s">
        <v>21</v>
      </c>
      <c r="X1" s="9" t="s">
        <v>22</v>
      </c>
      <c r="Y1" s="9" t="s">
        <v>23</v>
      </c>
      <c r="Z1" s="7" t="s">
        <v>24</v>
      </c>
      <c r="AA1" s="8" t="s">
        <v>25</v>
      </c>
      <c r="AB1" s="9" t="s">
        <v>26</v>
      </c>
      <c r="AC1" s="9" t="s">
        <v>27</v>
      </c>
      <c r="AD1" s="7" t="s">
        <v>28</v>
      </c>
      <c r="AE1" s="8" t="s">
        <v>29</v>
      </c>
      <c r="AF1" s="9" t="s">
        <v>30</v>
      </c>
      <c r="AG1" s="9" t="s">
        <v>31</v>
      </c>
      <c r="AH1" s="7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10" t="s">
        <v>37</v>
      </c>
      <c r="AN1" s="11" t="s">
        <v>38</v>
      </c>
      <c r="AO1" s="11" t="s">
        <v>39</v>
      </c>
      <c r="AP1" s="12" t="s">
        <v>40</v>
      </c>
      <c r="AQ1" s="12" t="s">
        <v>41</v>
      </c>
      <c r="AR1" s="13" t="s">
        <v>42</v>
      </c>
      <c r="AS1" s="13" t="s">
        <v>43</v>
      </c>
      <c r="AT1" s="10" t="s">
        <v>44</v>
      </c>
      <c r="AU1" s="10" t="s">
        <v>45</v>
      </c>
      <c r="AV1" s="14"/>
      <c r="AW1" s="15" t="s">
        <v>46</v>
      </c>
      <c r="AX1" s="15" t="s">
        <v>47</v>
      </c>
      <c r="AY1" s="16" t="s">
        <v>48</v>
      </c>
      <c r="AZ1" s="16" t="s">
        <v>49</v>
      </c>
      <c r="BA1" s="17" t="s">
        <v>50</v>
      </c>
      <c r="BB1" s="17" t="s">
        <v>51</v>
      </c>
      <c r="BC1" s="18" t="s">
        <v>52</v>
      </c>
      <c r="BD1" s="18" t="s">
        <v>53</v>
      </c>
      <c r="BE1" s="15" t="s">
        <v>54</v>
      </c>
      <c r="BF1" s="15" t="s">
        <v>55</v>
      </c>
      <c r="BG1" s="19" t="s">
        <v>56</v>
      </c>
      <c r="BH1" s="19" t="s">
        <v>57</v>
      </c>
      <c r="BI1" s="17" t="s">
        <v>58</v>
      </c>
      <c r="BJ1" s="17" t="s">
        <v>59</v>
      </c>
      <c r="BK1" s="13" t="s">
        <v>60</v>
      </c>
      <c r="BL1" s="13" t="s">
        <v>61</v>
      </c>
      <c r="BM1" s="15" t="s">
        <v>62</v>
      </c>
      <c r="BN1" s="15" t="s">
        <v>63</v>
      </c>
      <c r="BO1" s="20" t="s">
        <v>64</v>
      </c>
      <c r="BP1" s="20" t="s">
        <v>65</v>
      </c>
      <c r="BQ1" s="14"/>
      <c r="BR1" s="21" t="s">
        <v>66</v>
      </c>
      <c r="BS1" s="22" t="s">
        <v>67</v>
      </c>
      <c r="BT1" s="21" t="s">
        <v>68</v>
      </c>
      <c r="BU1" s="22" t="s">
        <v>69</v>
      </c>
      <c r="BV1" s="23" t="s">
        <v>70</v>
      </c>
      <c r="BW1" s="23" t="s">
        <v>71</v>
      </c>
      <c r="BX1" s="21" t="s">
        <v>72</v>
      </c>
      <c r="BY1" s="21" t="s">
        <v>73</v>
      </c>
      <c r="BZ1" s="21" t="s">
        <v>74</v>
      </c>
      <c r="CA1" s="21" t="s">
        <v>75</v>
      </c>
      <c r="CB1" s="21" t="s">
        <v>76</v>
      </c>
      <c r="CC1" s="21" t="s">
        <v>77</v>
      </c>
      <c r="CD1" s="24" t="s">
        <v>78</v>
      </c>
    </row>
    <row r="2" spans="1:82" ht="46.5" x14ac:dyDescent="0.3">
      <c r="A2" s="101" t="s">
        <v>397</v>
      </c>
      <c r="B2" s="26" t="s">
        <v>398</v>
      </c>
      <c r="C2" s="27" t="s">
        <v>302</v>
      </c>
      <c r="D2" s="27" t="s">
        <v>85</v>
      </c>
      <c r="E2" s="28" t="s">
        <v>399</v>
      </c>
      <c r="F2" s="28" t="s">
        <v>400</v>
      </c>
      <c r="G2" s="28" t="s">
        <v>401</v>
      </c>
      <c r="H2" s="47">
        <v>15</v>
      </c>
      <c r="I2" s="46"/>
      <c r="J2" s="31"/>
      <c r="K2" s="31"/>
      <c r="L2" s="31"/>
      <c r="M2" s="31"/>
      <c r="N2" s="31">
        <v>11</v>
      </c>
      <c r="O2" s="31">
        <v>1</v>
      </c>
      <c r="P2" s="31"/>
      <c r="Q2" s="31"/>
      <c r="R2" s="31">
        <v>1</v>
      </c>
      <c r="S2" s="31"/>
      <c r="T2" s="31"/>
      <c r="U2" s="31">
        <v>1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2">
        <f t="shared" ref="AL2:AL10" si="0">SUM(J2+N2+R2+V2+Z2+AD2+AH2)</f>
        <v>12</v>
      </c>
      <c r="AM2" s="32">
        <f t="shared" ref="AM2:AM10" si="1">SUM(K2+O2+S2+W2+AA2+AE2+AI2)</f>
        <v>1</v>
      </c>
      <c r="AN2" s="32">
        <f t="shared" ref="AN2:AN10" si="2">SUM(L2+P2+T2+X2+AB2+AF2+AJ2)</f>
        <v>0</v>
      </c>
      <c r="AO2" s="32">
        <f t="shared" ref="AO2:AO10" si="3">SUM(M2+Q2+U2+Y2+AC2+AG2+AK2)</f>
        <v>1</v>
      </c>
      <c r="AP2" s="31">
        <v>12</v>
      </c>
      <c r="AQ2" s="31">
        <v>1</v>
      </c>
      <c r="AR2" s="31"/>
      <c r="AS2" s="31">
        <v>1</v>
      </c>
      <c r="AT2" s="32">
        <f t="shared" ref="AT2:AT10" si="4">SUM(AL2:AO2)</f>
        <v>14</v>
      </c>
      <c r="AU2" s="32">
        <f t="shared" ref="AU2:AU10" si="5">SUM(AP2:AS2)</f>
        <v>14</v>
      </c>
      <c r="AV2" s="33"/>
      <c r="AW2" s="31">
        <v>4</v>
      </c>
      <c r="AX2" s="31">
        <v>1</v>
      </c>
      <c r="AY2" s="31"/>
      <c r="AZ2" s="31"/>
      <c r="BA2" s="31">
        <v>12</v>
      </c>
      <c r="BB2" s="31">
        <v>1</v>
      </c>
      <c r="BC2" s="31"/>
      <c r="BD2" s="31">
        <v>1</v>
      </c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3"/>
      <c r="BR2" s="64">
        <f t="shared" ref="BR2:BR7" si="6">SUM(AU2)</f>
        <v>14</v>
      </c>
      <c r="BS2" s="65">
        <v>14</v>
      </c>
      <c r="BT2" s="64">
        <f t="shared" ref="BT2:BT10" si="7">SUM(AU2)</f>
        <v>14</v>
      </c>
      <c r="BU2" s="65">
        <v>14</v>
      </c>
      <c r="BV2" s="65">
        <v>28</v>
      </c>
      <c r="BW2" s="65">
        <v>26</v>
      </c>
      <c r="BX2" s="38">
        <f t="shared" ref="BX2:BX10" si="8">SUM(AT2)</f>
        <v>14</v>
      </c>
      <c r="BY2" s="38">
        <f t="shared" ref="BY2:BY10" si="9">SUM(AU2)</f>
        <v>14</v>
      </c>
      <c r="BZ2" s="39">
        <f t="shared" ref="BZ2:BZ10" si="10">SUM(AT2/H2)</f>
        <v>0.93333333333333335</v>
      </c>
      <c r="CA2" s="39">
        <f t="shared" ref="CA2:CA60" si="11">SUM(AU2/AT2)</f>
        <v>1</v>
      </c>
      <c r="CB2" s="39">
        <f t="shared" ref="CB2:CB60" si="12">SUM(BS2/AU2)</f>
        <v>1</v>
      </c>
      <c r="CC2" s="39">
        <f t="shared" ref="CC2:CC60" si="13">SUM(BU2/AU2)</f>
        <v>1</v>
      </c>
      <c r="CD2" s="40"/>
    </row>
    <row r="3" spans="1:82" ht="30.75" customHeight="1" x14ac:dyDescent="0.3">
      <c r="A3" s="101" t="s">
        <v>397</v>
      </c>
      <c r="B3" s="26" t="s">
        <v>398</v>
      </c>
      <c r="C3" s="93" t="s">
        <v>302</v>
      </c>
      <c r="D3" s="93" t="s">
        <v>85</v>
      </c>
      <c r="E3" s="28" t="s">
        <v>399</v>
      </c>
      <c r="F3" s="55" t="s">
        <v>402</v>
      </c>
      <c r="G3" s="55" t="s">
        <v>403</v>
      </c>
      <c r="H3" s="47">
        <v>15</v>
      </c>
      <c r="I3" s="46"/>
      <c r="J3" s="31"/>
      <c r="K3" s="31"/>
      <c r="L3" s="31"/>
      <c r="M3" s="31"/>
      <c r="N3" s="31">
        <v>11</v>
      </c>
      <c r="O3" s="31">
        <v>1</v>
      </c>
      <c r="P3" s="31"/>
      <c r="Q3" s="31"/>
      <c r="R3" s="31">
        <v>1</v>
      </c>
      <c r="S3" s="31"/>
      <c r="T3" s="31"/>
      <c r="U3" s="31">
        <v>1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2">
        <f t="shared" si="0"/>
        <v>12</v>
      </c>
      <c r="AM3" s="32">
        <f t="shared" si="1"/>
        <v>1</v>
      </c>
      <c r="AN3" s="32">
        <f t="shared" si="2"/>
        <v>0</v>
      </c>
      <c r="AO3" s="32">
        <f t="shared" si="3"/>
        <v>1</v>
      </c>
      <c r="AP3" s="31">
        <v>12</v>
      </c>
      <c r="AQ3" s="31">
        <v>1</v>
      </c>
      <c r="AR3" s="31"/>
      <c r="AS3" s="31">
        <v>1</v>
      </c>
      <c r="AT3" s="32">
        <f t="shared" si="4"/>
        <v>14</v>
      </c>
      <c r="AU3" s="32">
        <f t="shared" si="5"/>
        <v>14</v>
      </c>
      <c r="AV3" s="33"/>
      <c r="AW3" s="31">
        <v>4</v>
      </c>
      <c r="AX3" s="31">
        <v>1</v>
      </c>
      <c r="AY3" s="31"/>
      <c r="AZ3" s="31"/>
      <c r="BA3" s="31">
        <v>12</v>
      </c>
      <c r="BB3" s="31">
        <v>1</v>
      </c>
      <c r="BC3" s="31"/>
      <c r="BD3" s="31">
        <v>1</v>
      </c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3"/>
      <c r="BR3" s="64">
        <f t="shared" si="6"/>
        <v>14</v>
      </c>
      <c r="BS3" s="65">
        <v>12</v>
      </c>
      <c r="BT3" s="64">
        <f t="shared" si="7"/>
        <v>14</v>
      </c>
      <c r="BU3" s="65">
        <v>12</v>
      </c>
      <c r="BV3" s="65">
        <v>28</v>
      </c>
      <c r="BW3" s="65">
        <v>26</v>
      </c>
      <c r="BX3" s="38">
        <f t="shared" si="8"/>
        <v>14</v>
      </c>
      <c r="BY3" s="38">
        <f t="shared" si="9"/>
        <v>14</v>
      </c>
      <c r="BZ3" s="39">
        <f t="shared" si="10"/>
        <v>0.93333333333333335</v>
      </c>
      <c r="CA3" s="39">
        <f t="shared" si="11"/>
        <v>1</v>
      </c>
      <c r="CB3" s="39">
        <f t="shared" si="12"/>
        <v>0.8571428571428571</v>
      </c>
      <c r="CC3" s="39">
        <f t="shared" si="13"/>
        <v>0.8571428571428571</v>
      </c>
      <c r="CD3" s="40"/>
    </row>
    <row r="4" spans="1:82" ht="57.75" x14ac:dyDescent="0.3">
      <c r="A4" s="25" t="s">
        <v>313</v>
      </c>
      <c r="B4" s="26" t="s">
        <v>314</v>
      </c>
      <c r="C4" s="27" t="s">
        <v>302</v>
      </c>
      <c r="D4" s="27" t="s">
        <v>85</v>
      </c>
      <c r="E4" s="28" t="s">
        <v>404</v>
      </c>
      <c r="F4" s="28" t="s">
        <v>405</v>
      </c>
      <c r="G4" s="28" t="s">
        <v>317</v>
      </c>
      <c r="H4" s="47">
        <v>18</v>
      </c>
      <c r="I4" s="46"/>
      <c r="J4" s="31">
        <v>8</v>
      </c>
      <c r="K4" s="31">
        <v>8</v>
      </c>
      <c r="L4" s="31"/>
      <c r="M4" s="31">
        <v>1</v>
      </c>
      <c r="N4" s="31">
        <v>1</v>
      </c>
      <c r="O4" s="31">
        <v>2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2">
        <f t="shared" si="0"/>
        <v>9</v>
      </c>
      <c r="AM4" s="32">
        <f t="shared" si="1"/>
        <v>10</v>
      </c>
      <c r="AN4" s="32">
        <f t="shared" si="2"/>
        <v>0</v>
      </c>
      <c r="AO4" s="32">
        <f t="shared" si="3"/>
        <v>1</v>
      </c>
      <c r="AP4" s="31">
        <v>9</v>
      </c>
      <c r="AQ4" s="31">
        <v>10</v>
      </c>
      <c r="AR4" s="31"/>
      <c r="AS4" s="31">
        <v>1</v>
      </c>
      <c r="AT4" s="32">
        <f t="shared" si="4"/>
        <v>20</v>
      </c>
      <c r="AU4" s="32">
        <f t="shared" si="5"/>
        <v>20</v>
      </c>
      <c r="AV4" s="33"/>
      <c r="AW4" s="31">
        <v>4</v>
      </c>
      <c r="AX4" s="31">
        <v>3</v>
      </c>
      <c r="AY4" s="31"/>
      <c r="AZ4" s="31"/>
      <c r="BA4" s="31">
        <v>9</v>
      </c>
      <c r="BB4" s="31">
        <v>9</v>
      </c>
      <c r="BC4" s="31"/>
      <c r="BD4" s="31">
        <v>1</v>
      </c>
      <c r="BE4" s="31"/>
      <c r="BF4" s="31"/>
      <c r="BG4" s="31"/>
      <c r="BH4" s="31"/>
      <c r="BI4" s="31">
        <v>2</v>
      </c>
      <c r="BJ4" s="31">
        <v>6</v>
      </c>
      <c r="BK4" s="31"/>
      <c r="BL4" s="31"/>
      <c r="BM4" s="31"/>
      <c r="BN4" s="31"/>
      <c r="BO4" s="31"/>
      <c r="BP4" s="31"/>
      <c r="BQ4" s="33"/>
      <c r="BR4" s="64">
        <f t="shared" si="6"/>
        <v>20</v>
      </c>
      <c r="BS4" s="65">
        <v>20</v>
      </c>
      <c r="BT4" s="64">
        <f t="shared" si="7"/>
        <v>20</v>
      </c>
      <c r="BU4" s="65">
        <v>20</v>
      </c>
      <c r="BV4" s="65"/>
      <c r="BW4" s="65"/>
      <c r="BX4" s="38">
        <f t="shared" si="8"/>
        <v>20</v>
      </c>
      <c r="BY4" s="38">
        <f t="shared" si="9"/>
        <v>20</v>
      </c>
      <c r="BZ4" s="39">
        <f t="shared" si="10"/>
        <v>1.1111111111111112</v>
      </c>
      <c r="CA4" s="39">
        <f t="shared" si="11"/>
        <v>1</v>
      </c>
      <c r="CB4" s="39">
        <f t="shared" si="12"/>
        <v>1</v>
      </c>
      <c r="CC4" s="39">
        <f t="shared" si="13"/>
        <v>1</v>
      </c>
      <c r="CD4" s="40"/>
    </row>
    <row r="5" spans="1:82" ht="35.25" x14ac:dyDescent="0.3">
      <c r="A5" s="25" t="s">
        <v>336</v>
      </c>
      <c r="B5" s="26" t="s">
        <v>337</v>
      </c>
      <c r="C5" s="27" t="s">
        <v>302</v>
      </c>
      <c r="D5" s="27" t="s">
        <v>85</v>
      </c>
      <c r="E5" s="28" t="s">
        <v>399</v>
      </c>
      <c r="F5" s="28" t="s">
        <v>297</v>
      </c>
      <c r="G5" s="28" t="s">
        <v>417</v>
      </c>
      <c r="H5" s="47">
        <v>17</v>
      </c>
      <c r="I5" s="46"/>
      <c r="J5" s="31"/>
      <c r="K5" s="31">
        <v>4</v>
      </c>
      <c r="L5" s="31"/>
      <c r="M5" s="31"/>
      <c r="N5" s="31"/>
      <c r="O5" s="31">
        <v>2</v>
      </c>
      <c r="P5" s="31"/>
      <c r="Q5" s="31">
        <v>1</v>
      </c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2">
        <f t="shared" si="0"/>
        <v>0</v>
      </c>
      <c r="AM5" s="32">
        <f t="shared" si="1"/>
        <v>6</v>
      </c>
      <c r="AN5" s="32">
        <f t="shared" si="2"/>
        <v>0</v>
      </c>
      <c r="AO5" s="32">
        <f t="shared" si="3"/>
        <v>1</v>
      </c>
      <c r="AP5" s="31"/>
      <c r="AQ5" s="31">
        <v>6</v>
      </c>
      <c r="AR5" s="31"/>
      <c r="AS5" s="31">
        <v>1</v>
      </c>
      <c r="AT5" s="32">
        <f t="shared" si="4"/>
        <v>7</v>
      </c>
      <c r="AU5" s="32">
        <f t="shared" si="5"/>
        <v>7</v>
      </c>
      <c r="AV5" s="33"/>
      <c r="AW5" s="31"/>
      <c r="AX5" s="31">
        <v>4</v>
      </c>
      <c r="AY5" s="31"/>
      <c r="AZ5" s="31"/>
      <c r="BA5" s="31"/>
      <c r="BB5" s="31">
        <v>6</v>
      </c>
      <c r="BC5" s="31"/>
      <c r="BD5" s="31">
        <v>1</v>
      </c>
      <c r="BE5" s="31"/>
      <c r="BF5" s="31">
        <v>2</v>
      </c>
      <c r="BG5" s="31"/>
      <c r="BH5" s="31"/>
      <c r="BI5" s="31"/>
      <c r="BJ5" s="31">
        <v>6</v>
      </c>
      <c r="BK5" s="31"/>
      <c r="BL5" s="31"/>
      <c r="BM5" s="31"/>
      <c r="BN5" s="31"/>
      <c r="BO5" s="31"/>
      <c r="BP5" s="31"/>
      <c r="BQ5" s="33"/>
      <c r="BR5" s="64">
        <f t="shared" si="6"/>
        <v>7</v>
      </c>
      <c r="BS5" s="65">
        <v>6</v>
      </c>
      <c r="BT5" s="64">
        <f t="shared" si="7"/>
        <v>7</v>
      </c>
      <c r="BU5" s="65">
        <v>6</v>
      </c>
      <c r="BV5" s="65"/>
      <c r="BW5" s="65"/>
      <c r="BX5" s="38">
        <f t="shared" si="8"/>
        <v>7</v>
      </c>
      <c r="BY5" s="38">
        <f t="shared" si="9"/>
        <v>7</v>
      </c>
      <c r="BZ5" s="39">
        <f t="shared" si="10"/>
        <v>0.41176470588235292</v>
      </c>
      <c r="CA5" s="39">
        <f t="shared" si="11"/>
        <v>1</v>
      </c>
      <c r="CB5" s="39">
        <f t="shared" si="12"/>
        <v>0.8571428571428571</v>
      </c>
      <c r="CC5" s="39">
        <f t="shared" si="13"/>
        <v>0.8571428571428571</v>
      </c>
      <c r="CD5" s="40"/>
    </row>
    <row r="6" spans="1:82" ht="57.75" x14ac:dyDescent="0.3">
      <c r="A6" s="25" t="s">
        <v>340</v>
      </c>
      <c r="B6" s="26" t="s">
        <v>341</v>
      </c>
      <c r="C6" s="27" t="s">
        <v>302</v>
      </c>
      <c r="D6" s="27" t="s">
        <v>85</v>
      </c>
      <c r="E6" s="28" t="s">
        <v>420</v>
      </c>
      <c r="F6" s="28" t="s">
        <v>421</v>
      </c>
      <c r="G6" s="28" t="s">
        <v>343</v>
      </c>
      <c r="H6" s="47">
        <v>17</v>
      </c>
      <c r="I6" s="46"/>
      <c r="J6" s="31">
        <v>9</v>
      </c>
      <c r="K6" s="31">
        <v>15</v>
      </c>
      <c r="L6" s="31"/>
      <c r="M6" s="31"/>
      <c r="N6" s="31">
        <v>1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2">
        <f t="shared" si="0"/>
        <v>10</v>
      </c>
      <c r="AM6" s="32">
        <f t="shared" si="1"/>
        <v>15</v>
      </c>
      <c r="AN6" s="32">
        <f t="shared" si="2"/>
        <v>0</v>
      </c>
      <c r="AO6" s="32">
        <f t="shared" si="3"/>
        <v>0</v>
      </c>
      <c r="AP6" s="31">
        <v>9</v>
      </c>
      <c r="AQ6" s="31">
        <v>14</v>
      </c>
      <c r="AR6" s="31"/>
      <c r="AS6" s="31"/>
      <c r="AT6" s="32">
        <f t="shared" si="4"/>
        <v>25</v>
      </c>
      <c r="AU6" s="32">
        <f t="shared" si="5"/>
        <v>23</v>
      </c>
      <c r="AV6" s="33"/>
      <c r="AW6" s="31">
        <v>1</v>
      </c>
      <c r="AX6" s="31"/>
      <c r="AY6" s="31"/>
      <c r="AZ6" s="31"/>
      <c r="BA6" s="31">
        <v>10</v>
      </c>
      <c r="BB6" s="31">
        <v>15</v>
      </c>
      <c r="BC6" s="31"/>
      <c r="BD6" s="31"/>
      <c r="BE6" s="31"/>
      <c r="BF6" s="31"/>
      <c r="BG6" s="31"/>
      <c r="BH6" s="31"/>
      <c r="BI6" s="31">
        <v>2</v>
      </c>
      <c r="BJ6" s="31">
        <v>4</v>
      </c>
      <c r="BK6" s="31"/>
      <c r="BL6" s="31"/>
      <c r="BM6" s="31"/>
      <c r="BN6" s="31"/>
      <c r="BO6" s="31"/>
      <c r="BP6" s="31"/>
      <c r="BQ6" s="33"/>
      <c r="BR6" s="64">
        <f t="shared" si="6"/>
        <v>23</v>
      </c>
      <c r="BS6" s="65">
        <v>23</v>
      </c>
      <c r="BT6" s="64">
        <f t="shared" si="7"/>
        <v>23</v>
      </c>
      <c r="BU6" s="65">
        <v>23</v>
      </c>
      <c r="BV6" s="65"/>
      <c r="BW6" s="65"/>
      <c r="BX6" s="38">
        <f t="shared" si="8"/>
        <v>25</v>
      </c>
      <c r="BY6" s="38">
        <f t="shared" si="9"/>
        <v>23</v>
      </c>
      <c r="BZ6" s="39">
        <f t="shared" si="10"/>
        <v>1.4705882352941178</v>
      </c>
      <c r="CA6" s="39">
        <f t="shared" si="11"/>
        <v>0.92</v>
      </c>
      <c r="CB6" s="39">
        <f t="shared" si="12"/>
        <v>1</v>
      </c>
      <c r="CC6" s="39">
        <f t="shared" si="13"/>
        <v>1</v>
      </c>
      <c r="CD6" s="40"/>
    </row>
    <row r="7" spans="1:82" ht="57.75" x14ac:dyDescent="0.3">
      <c r="A7" s="25" t="s">
        <v>340</v>
      </c>
      <c r="B7" s="26" t="s">
        <v>341</v>
      </c>
      <c r="C7" s="27" t="s">
        <v>302</v>
      </c>
      <c r="D7" s="27" t="s">
        <v>85</v>
      </c>
      <c r="E7" s="28" t="s">
        <v>420</v>
      </c>
      <c r="F7" s="28" t="s">
        <v>421</v>
      </c>
      <c r="G7" s="28" t="s">
        <v>343</v>
      </c>
      <c r="H7" s="47">
        <v>17</v>
      </c>
      <c r="I7" s="46"/>
      <c r="J7" s="31">
        <v>16</v>
      </c>
      <c r="K7" s="31">
        <v>8</v>
      </c>
      <c r="L7" s="31"/>
      <c r="M7" s="31"/>
      <c r="N7" s="31"/>
      <c r="O7" s="31">
        <v>1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>
        <f t="shared" si="0"/>
        <v>16</v>
      </c>
      <c r="AM7" s="32">
        <f t="shared" si="1"/>
        <v>9</v>
      </c>
      <c r="AN7" s="32">
        <f t="shared" si="2"/>
        <v>0</v>
      </c>
      <c r="AO7" s="32">
        <f t="shared" si="3"/>
        <v>0</v>
      </c>
      <c r="AP7" s="31">
        <v>15</v>
      </c>
      <c r="AQ7" s="31">
        <v>6</v>
      </c>
      <c r="AR7" s="31"/>
      <c r="AS7" s="31"/>
      <c r="AT7" s="32">
        <f t="shared" si="4"/>
        <v>25</v>
      </c>
      <c r="AU7" s="32">
        <f t="shared" si="5"/>
        <v>21</v>
      </c>
      <c r="AV7" s="33"/>
      <c r="AW7" s="31">
        <v>1</v>
      </c>
      <c r="AX7" s="31">
        <v>0</v>
      </c>
      <c r="AY7" s="31"/>
      <c r="AZ7" s="31"/>
      <c r="BA7" s="31">
        <v>16</v>
      </c>
      <c r="BB7" s="31">
        <v>9</v>
      </c>
      <c r="BC7" s="31"/>
      <c r="BD7" s="31"/>
      <c r="BE7" s="31"/>
      <c r="BF7" s="31"/>
      <c r="BG7" s="31"/>
      <c r="BH7" s="31"/>
      <c r="BI7" s="31">
        <v>3</v>
      </c>
      <c r="BJ7" s="31">
        <v>2</v>
      </c>
      <c r="BK7" s="31"/>
      <c r="BL7" s="31"/>
      <c r="BM7" s="31"/>
      <c r="BN7" s="31"/>
      <c r="BO7" s="31"/>
      <c r="BP7" s="31"/>
      <c r="BQ7" s="33"/>
      <c r="BR7" s="64">
        <f t="shared" si="6"/>
        <v>21</v>
      </c>
      <c r="BS7" s="65">
        <v>21</v>
      </c>
      <c r="BT7" s="64">
        <f t="shared" si="7"/>
        <v>21</v>
      </c>
      <c r="BU7" s="65">
        <v>21</v>
      </c>
      <c r="BV7" s="65"/>
      <c r="BW7" s="65"/>
      <c r="BX7" s="38">
        <f t="shared" si="8"/>
        <v>25</v>
      </c>
      <c r="BY7" s="38">
        <f t="shared" si="9"/>
        <v>21</v>
      </c>
      <c r="BZ7" s="39">
        <f t="shared" si="10"/>
        <v>1.4705882352941178</v>
      </c>
      <c r="CA7" s="39">
        <f t="shared" si="11"/>
        <v>0.84</v>
      </c>
      <c r="CB7" s="39">
        <f t="shared" si="12"/>
        <v>1</v>
      </c>
      <c r="CC7" s="39">
        <f t="shared" si="13"/>
        <v>1</v>
      </c>
      <c r="CD7" s="40"/>
    </row>
    <row r="8" spans="1:82" ht="35.25" x14ac:dyDescent="0.3">
      <c r="A8" s="25" t="s">
        <v>434</v>
      </c>
      <c r="B8" s="26" t="s">
        <v>435</v>
      </c>
      <c r="C8" s="27" t="s">
        <v>302</v>
      </c>
      <c r="D8" s="27" t="s">
        <v>85</v>
      </c>
      <c r="E8" s="28" t="s">
        <v>83</v>
      </c>
      <c r="F8" s="48" t="s">
        <v>124</v>
      </c>
      <c r="G8" s="28" t="s">
        <v>436</v>
      </c>
      <c r="H8" s="47">
        <v>5</v>
      </c>
      <c r="I8" s="46"/>
      <c r="J8" s="31"/>
      <c r="K8" s="31"/>
      <c r="L8" s="31"/>
      <c r="M8" s="31"/>
      <c r="N8" s="31">
        <v>2</v>
      </c>
      <c r="O8" s="31">
        <v>3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2">
        <f t="shared" si="0"/>
        <v>2</v>
      </c>
      <c r="AM8" s="32">
        <f t="shared" si="1"/>
        <v>3</v>
      </c>
      <c r="AN8" s="32">
        <f t="shared" si="2"/>
        <v>0</v>
      </c>
      <c r="AO8" s="32">
        <f t="shared" si="3"/>
        <v>0</v>
      </c>
      <c r="AP8" s="31">
        <v>2</v>
      </c>
      <c r="AQ8" s="31">
        <v>3</v>
      </c>
      <c r="AR8" s="31"/>
      <c r="AS8" s="31"/>
      <c r="AT8" s="32">
        <f t="shared" si="4"/>
        <v>5</v>
      </c>
      <c r="AU8" s="32">
        <f t="shared" si="5"/>
        <v>5</v>
      </c>
      <c r="AV8" s="33"/>
      <c r="AW8" s="31"/>
      <c r="AX8" s="31">
        <v>2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>
        <v>1</v>
      </c>
      <c r="BJ8" s="31"/>
      <c r="BK8" s="31"/>
      <c r="BL8" s="31"/>
      <c r="BM8" s="31">
        <v>2</v>
      </c>
      <c r="BN8" s="31">
        <v>3</v>
      </c>
      <c r="BO8" s="31"/>
      <c r="BP8" s="31"/>
      <c r="BQ8" s="33"/>
      <c r="BR8" s="64">
        <v>10</v>
      </c>
      <c r="BS8" s="65">
        <v>8</v>
      </c>
      <c r="BT8" s="64">
        <f t="shared" si="7"/>
        <v>5</v>
      </c>
      <c r="BU8" s="65">
        <v>3</v>
      </c>
      <c r="BV8" s="65"/>
      <c r="BW8" s="65"/>
      <c r="BX8" s="38">
        <f t="shared" si="8"/>
        <v>5</v>
      </c>
      <c r="BY8" s="38">
        <f t="shared" si="9"/>
        <v>5</v>
      </c>
      <c r="BZ8" s="39">
        <f t="shared" si="10"/>
        <v>1</v>
      </c>
      <c r="CA8" s="39">
        <f t="shared" si="11"/>
        <v>1</v>
      </c>
      <c r="CB8" s="39">
        <f t="shared" si="12"/>
        <v>1.6</v>
      </c>
      <c r="CC8" s="39">
        <f t="shared" si="13"/>
        <v>0.6</v>
      </c>
      <c r="CD8" s="40"/>
    </row>
    <row r="9" spans="1:82" ht="35.25" x14ac:dyDescent="0.3">
      <c r="A9" s="25" t="s">
        <v>369</v>
      </c>
      <c r="B9" s="26" t="s">
        <v>370</v>
      </c>
      <c r="C9" s="27" t="s">
        <v>302</v>
      </c>
      <c r="D9" s="27" t="s">
        <v>85</v>
      </c>
      <c r="E9" s="28" t="s">
        <v>361</v>
      </c>
      <c r="F9" s="28" t="s">
        <v>270</v>
      </c>
      <c r="G9" s="28" t="s">
        <v>371</v>
      </c>
      <c r="H9" s="47">
        <v>34</v>
      </c>
      <c r="I9" s="46"/>
      <c r="J9" s="31">
        <v>11</v>
      </c>
      <c r="K9" s="31">
        <v>12</v>
      </c>
      <c r="L9" s="31"/>
      <c r="M9" s="31"/>
      <c r="N9" s="31">
        <v>1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2">
        <f t="shared" si="0"/>
        <v>12</v>
      </c>
      <c r="AM9" s="32">
        <f t="shared" si="1"/>
        <v>12</v>
      </c>
      <c r="AN9" s="32">
        <f t="shared" si="2"/>
        <v>0</v>
      </c>
      <c r="AO9" s="32">
        <f t="shared" si="3"/>
        <v>0</v>
      </c>
      <c r="AP9" s="31">
        <v>12</v>
      </c>
      <c r="AQ9" s="31">
        <v>10</v>
      </c>
      <c r="AR9" s="31"/>
      <c r="AS9" s="31"/>
      <c r="AT9" s="32">
        <f t="shared" si="4"/>
        <v>24</v>
      </c>
      <c r="AU9" s="32">
        <f t="shared" si="5"/>
        <v>22</v>
      </c>
      <c r="AV9" s="33"/>
      <c r="AW9" s="31">
        <v>3</v>
      </c>
      <c r="AX9" s="31">
        <v>1</v>
      </c>
      <c r="AY9" s="31"/>
      <c r="AZ9" s="31"/>
      <c r="BA9" s="31">
        <v>12</v>
      </c>
      <c r="BB9" s="31">
        <v>10</v>
      </c>
      <c r="BC9" s="31"/>
      <c r="BD9" s="31"/>
      <c r="BE9" s="31"/>
      <c r="BF9" s="31"/>
      <c r="BG9" s="31"/>
      <c r="BH9" s="31"/>
      <c r="BI9" s="31">
        <v>3</v>
      </c>
      <c r="BJ9" s="31">
        <v>5</v>
      </c>
      <c r="BK9" s="31"/>
      <c r="BL9" s="31"/>
      <c r="BM9" s="31">
        <v>1</v>
      </c>
      <c r="BN9" s="31"/>
      <c r="BO9" s="31"/>
      <c r="BP9" s="31"/>
      <c r="BQ9" s="33"/>
      <c r="BR9" s="64">
        <f>SUM(AU9)</f>
        <v>22</v>
      </c>
      <c r="BS9" s="65">
        <v>22</v>
      </c>
      <c r="BT9" s="64">
        <f t="shared" si="7"/>
        <v>22</v>
      </c>
      <c r="BU9" s="65">
        <v>22</v>
      </c>
      <c r="BV9" s="65"/>
      <c r="BW9" s="65"/>
      <c r="BX9" s="38">
        <f t="shared" si="8"/>
        <v>24</v>
      </c>
      <c r="BY9" s="38">
        <f t="shared" si="9"/>
        <v>22</v>
      </c>
      <c r="BZ9" s="39">
        <f t="shared" si="10"/>
        <v>0.70588235294117652</v>
      </c>
      <c r="CA9" s="39">
        <f t="shared" si="11"/>
        <v>0.91666666666666663</v>
      </c>
      <c r="CB9" s="39">
        <f t="shared" si="12"/>
        <v>1</v>
      </c>
      <c r="CC9" s="39">
        <f t="shared" si="13"/>
        <v>1</v>
      </c>
      <c r="CD9" s="40"/>
    </row>
    <row r="10" spans="1:82" ht="35.25" x14ac:dyDescent="0.3">
      <c r="A10" s="25" t="s">
        <v>372</v>
      </c>
      <c r="B10" s="26" t="s">
        <v>348</v>
      </c>
      <c r="C10" s="93" t="s">
        <v>302</v>
      </c>
      <c r="D10" s="93" t="s">
        <v>85</v>
      </c>
      <c r="E10" s="55" t="s">
        <v>162</v>
      </c>
      <c r="F10" s="55" t="s">
        <v>373</v>
      </c>
      <c r="G10" s="28" t="s">
        <v>356</v>
      </c>
      <c r="H10" s="47">
        <v>17</v>
      </c>
      <c r="I10" s="46"/>
      <c r="J10" s="31"/>
      <c r="K10" s="31"/>
      <c r="L10" s="31"/>
      <c r="M10" s="31"/>
      <c r="N10" s="31">
        <v>3</v>
      </c>
      <c r="O10" s="31"/>
      <c r="P10" s="31"/>
      <c r="Q10" s="31">
        <v>1</v>
      </c>
      <c r="R10" s="31">
        <v>5</v>
      </c>
      <c r="S10" s="31">
        <v>1</v>
      </c>
      <c r="T10" s="31"/>
      <c r="U10" s="31"/>
      <c r="V10" s="31">
        <v>1</v>
      </c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2">
        <f t="shared" si="0"/>
        <v>9</v>
      </c>
      <c r="AM10" s="32">
        <f t="shared" si="1"/>
        <v>1</v>
      </c>
      <c r="AN10" s="32">
        <f t="shared" si="2"/>
        <v>0</v>
      </c>
      <c r="AO10" s="32">
        <f t="shared" si="3"/>
        <v>1</v>
      </c>
      <c r="AP10" s="31">
        <v>6</v>
      </c>
      <c r="AQ10" s="31">
        <v>1</v>
      </c>
      <c r="AR10" s="31"/>
      <c r="AS10" s="31"/>
      <c r="AT10" s="32">
        <f t="shared" si="4"/>
        <v>11</v>
      </c>
      <c r="AU10" s="32">
        <f t="shared" si="5"/>
        <v>7</v>
      </c>
      <c r="AV10" s="33"/>
      <c r="AW10" s="31">
        <v>4</v>
      </c>
      <c r="AX10" s="31">
        <v>0</v>
      </c>
      <c r="AY10" s="31"/>
      <c r="AZ10" s="31"/>
      <c r="BA10" s="31">
        <v>9</v>
      </c>
      <c r="BB10" s="31">
        <v>1</v>
      </c>
      <c r="BC10" s="31"/>
      <c r="BD10" s="31">
        <v>1</v>
      </c>
      <c r="BE10" s="31">
        <v>3</v>
      </c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3"/>
      <c r="BR10" s="64">
        <f>SUM(AU10)</f>
        <v>7</v>
      </c>
      <c r="BS10" s="65">
        <v>7</v>
      </c>
      <c r="BT10" s="64">
        <f t="shared" si="7"/>
        <v>7</v>
      </c>
      <c r="BU10" s="65">
        <v>7</v>
      </c>
      <c r="BV10" s="65"/>
      <c r="BW10" s="65"/>
      <c r="BX10" s="38">
        <f t="shared" si="8"/>
        <v>11</v>
      </c>
      <c r="BY10" s="38">
        <f t="shared" si="9"/>
        <v>7</v>
      </c>
      <c r="BZ10" s="39">
        <f t="shared" si="10"/>
        <v>0.6470588235294118</v>
      </c>
      <c r="CA10" s="39">
        <f t="shared" si="11"/>
        <v>0.63636363636363635</v>
      </c>
      <c r="CB10" s="39">
        <f t="shared" si="12"/>
        <v>1</v>
      </c>
      <c r="CC10" s="39">
        <f t="shared" si="13"/>
        <v>1</v>
      </c>
      <c r="CD10" s="40"/>
    </row>
    <row r="11" spans="1:82" ht="31.5" customHeight="1" x14ac:dyDescent="0.35">
      <c r="A11" s="169"/>
      <c r="B11" s="170"/>
      <c r="C11" s="174"/>
      <c r="D11" s="174"/>
      <c r="E11" s="178"/>
      <c r="F11" s="178"/>
      <c r="G11" s="172" t="s">
        <v>458</v>
      </c>
      <c r="H11" s="161">
        <f>SUM(H2:H10)</f>
        <v>155</v>
      </c>
      <c r="I11" s="161">
        <f t="shared" ref="I11:BT11" si="14">SUM(I2:I10)</f>
        <v>0</v>
      </c>
      <c r="J11" s="161">
        <f t="shared" si="14"/>
        <v>44</v>
      </c>
      <c r="K11" s="161">
        <f t="shared" si="14"/>
        <v>47</v>
      </c>
      <c r="L11" s="161">
        <f t="shared" si="14"/>
        <v>0</v>
      </c>
      <c r="M11" s="161">
        <f t="shared" si="14"/>
        <v>1</v>
      </c>
      <c r="N11" s="161">
        <f t="shared" si="14"/>
        <v>30</v>
      </c>
      <c r="O11" s="161">
        <f t="shared" si="14"/>
        <v>10</v>
      </c>
      <c r="P11" s="161">
        <f t="shared" si="14"/>
        <v>0</v>
      </c>
      <c r="Q11" s="161">
        <f t="shared" si="14"/>
        <v>2</v>
      </c>
      <c r="R11" s="161">
        <f t="shared" si="14"/>
        <v>7</v>
      </c>
      <c r="S11" s="161">
        <f t="shared" si="14"/>
        <v>1</v>
      </c>
      <c r="T11" s="161">
        <f t="shared" si="14"/>
        <v>0</v>
      </c>
      <c r="U11" s="161">
        <f t="shared" si="14"/>
        <v>2</v>
      </c>
      <c r="V11" s="161">
        <f t="shared" si="14"/>
        <v>1</v>
      </c>
      <c r="W11" s="161">
        <f t="shared" si="14"/>
        <v>0</v>
      </c>
      <c r="X11" s="161">
        <f t="shared" si="14"/>
        <v>0</v>
      </c>
      <c r="Y11" s="161">
        <f t="shared" si="14"/>
        <v>0</v>
      </c>
      <c r="Z11" s="161">
        <f t="shared" si="14"/>
        <v>0</v>
      </c>
      <c r="AA11" s="161">
        <f t="shared" si="14"/>
        <v>0</v>
      </c>
      <c r="AB11" s="161">
        <f t="shared" si="14"/>
        <v>0</v>
      </c>
      <c r="AC11" s="161">
        <f t="shared" si="14"/>
        <v>0</v>
      </c>
      <c r="AD11" s="161">
        <f t="shared" si="14"/>
        <v>0</v>
      </c>
      <c r="AE11" s="161">
        <f t="shared" si="14"/>
        <v>0</v>
      </c>
      <c r="AF11" s="161">
        <f t="shared" si="14"/>
        <v>0</v>
      </c>
      <c r="AG11" s="161">
        <f t="shared" si="14"/>
        <v>0</v>
      </c>
      <c r="AH11" s="161">
        <f t="shared" si="14"/>
        <v>0</v>
      </c>
      <c r="AI11" s="161">
        <f t="shared" si="14"/>
        <v>0</v>
      </c>
      <c r="AJ11" s="161">
        <f t="shared" si="14"/>
        <v>0</v>
      </c>
      <c r="AK11" s="161">
        <f t="shared" si="14"/>
        <v>0</v>
      </c>
      <c r="AL11" s="161">
        <f t="shared" si="14"/>
        <v>82</v>
      </c>
      <c r="AM11" s="161">
        <f t="shared" si="14"/>
        <v>58</v>
      </c>
      <c r="AN11" s="161">
        <f t="shared" si="14"/>
        <v>0</v>
      </c>
      <c r="AO11" s="161">
        <f t="shared" si="14"/>
        <v>5</v>
      </c>
      <c r="AP11" s="161">
        <f t="shared" si="14"/>
        <v>77</v>
      </c>
      <c r="AQ11" s="161">
        <f t="shared" si="14"/>
        <v>52</v>
      </c>
      <c r="AR11" s="161">
        <f t="shared" si="14"/>
        <v>0</v>
      </c>
      <c r="AS11" s="161">
        <f t="shared" si="14"/>
        <v>4</v>
      </c>
      <c r="AT11" s="161">
        <f t="shared" si="14"/>
        <v>145</v>
      </c>
      <c r="AU11" s="161">
        <f t="shared" si="14"/>
        <v>133</v>
      </c>
      <c r="AV11" s="161">
        <f t="shared" si="14"/>
        <v>0</v>
      </c>
      <c r="AW11" s="161">
        <f t="shared" si="14"/>
        <v>21</v>
      </c>
      <c r="AX11" s="161">
        <f t="shared" si="14"/>
        <v>12</v>
      </c>
      <c r="AY11" s="161">
        <f t="shared" si="14"/>
        <v>0</v>
      </c>
      <c r="AZ11" s="161">
        <f t="shared" si="14"/>
        <v>0</v>
      </c>
      <c r="BA11" s="161">
        <f t="shared" si="14"/>
        <v>80</v>
      </c>
      <c r="BB11" s="161">
        <f t="shared" si="14"/>
        <v>52</v>
      </c>
      <c r="BC11" s="161">
        <f t="shared" si="14"/>
        <v>0</v>
      </c>
      <c r="BD11" s="161">
        <f t="shared" si="14"/>
        <v>5</v>
      </c>
      <c r="BE11" s="161">
        <f t="shared" si="14"/>
        <v>3</v>
      </c>
      <c r="BF11" s="161">
        <f t="shared" si="14"/>
        <v>2</v>
      </c>
      <c r="BG11" s="161">
        <f t="shared" si="14"/>
        <v>0</v>
      </c>
      <c r="BH11" s="161">
        <f t="shared" si="14"/>
        <v>0</v>
      </c>
      <c r="BI11" s="161">
        <f t="shared" si="14"/>
        <v>11</v>
      </c>
      <c r="BJ11" s="161">
        <f t="shared" si="14"/>
        <v>23</v>
      </c>
      <c r="BK11" s="161">
        <f t="shared" si="14"/>
        <v>0</v>
      </c>
      <c r="BL11" s="161">
        <f t="shared" si="14"/>
        <v>0</v>
      </c>
      <c r="BM11" s="161">
        <f t="shared" si="14"/>
        <v>3</v>
      </c>
      <c r="BN11" s="161">
        <f t="shared" si="14"/>
        <v>3</v>
      </c>
      <c r="BO11" s="161">
        <f t="shared" si="14"/>
        <v>0</v>
      </c>
      <c r="BP11" s="161">
        <f t="shared" si="14"/>
        <v>0</v>
      </c>
      <c r="BQ11" s="161">
        <f t="shared" si="14"/>
        <v>0</v>
      </c>
      <c r="BR11" s="161">
        <f t="shared" si="14"/>
        <v>138</v>
      </c>
      <c r="BS11" s="161">
        <f t="shared" si="14"/>
        <v>133</v>
      </c>
      <c r="BT11" s="161">
        <f t="shared" si="14"/>
        <v>133</v>
      </c>
      <c r="BU11" s="161">
        <f t="shared" ref="BU11:BY11" si="15">SUM(BU2:BU10)</f>
        <v>128</v>
      </c>
      <c r="BV11" s="161">
        <f t="shared" si="15"/>
        <v>56</v>
      </c>
      <c r="BW11" s="161">
        <f t="shared" si="15"/>
        <v>52</v>
      </c>
      <c r="BX11" s="161">
        <f t="shared" si="15"/>
        <v>145</v>
      </c>
      <c r="BY11" s="161">
        <f t="shared" si="15"/>
        <v>133</v>
      </c>
      <c r="BZ11" s="173">
        <f>SUM(BX11/H11)</f>
        <v>0.93548387096774188</v>
      </c>
      <c r="CA11" s="39"/>
      <c r="CB11" s="39"/>
      <c r="CC11" s="39"/>
      <c r="CD11" s="40"/>
    </row>
    <row r="12" spans="1:82" ht="35.25" x14ac:dyDescent="0.3">
      <c r="A12" s="25" t="s">
        <v>305</v>
      </c>
      <c r="B12" s="26" t="s">
        <v>310</v>
      </c>
      <c r="C12" s="27" t="s">
        <v>302</v>
      </c>
      <c r="D12" s="27" t="s">
        <v>88</v>
      </c>
      <c r="E12" s="28" t="s">
        <v>83</v>
      </c>
      <c r="F12" s="28" t="s">
        <v>308</v>
      </c>
      <c r="G12" s="28" t="s">
        <v>309</v>
      </c>
      <c r="H12" s="47">
        <v>20</v>
      </c>
      <c r="I12" s="46"/>
      <c r="J12" s="31"/>
      <c r="K12" s="31"/>
      <c r="L12" s="31"/>
      <c r="M12" s="31"/>
      <c r="N12" s="31">
        <v>4</v>
      </c>
      <c r="O12" s="31">
        <v>2</v>
      </c>
      <c r="P12" s="31"/>
      <c r="Q12" s="31"/>
      <c r="R12" s="31">
        <v>2</v>
      </c>
      <c r="S12" s="31">
        <v>1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>
        <f t="shared" ref="AL12:AL31" si="16">SUM(J12+N12+R12+V12+Z12+AD12+AH12)</f>
        <v>6</v>
      </c>
      <c r="AM12" s="32">
        <f t="shared" ref="AM12:AM31" si="17">SUM(K12+O12+S12+W12+AA12+AE12+AI12)</f>
        <v>3</v>
      </c>
      <c r="AN12" s="32">
        <f t="shared" ref="AN12:AN31" si="18">SUM(L12+P12+T12+X12+AB12+AF12+AJ12)</f>
        <v>0</v>
      </c>
      <c r="AO12" s="32">
        <f t="shared" ref="AO12:AO31" si="19">SUM(M12+Q12+U12+Y12+AC12+AG12+AK12)</f>
        <v>0</v>
      </c>
      <c r="AP12" s="31">
        <v>6</v>
      </c>
      <c r="AQ12" s="31">
        <v>3</v>
      </c>
      <c r="AR12" s="31"/>
      <c r="AS12" s="31"/>
      <c r="AT12" s="32">
        <f t="shared" ref="AT12:AT31" si="20">SUM(AL12:AO12)</f>
        <v>9</v>
      </c>
      <c r="AU12" s="32">
        <f t="shared" ref="AU12:AU31" si="21">SUM(AP12:AS12)</f>
        <v>9</v>
      </c>
      <c r="AV12" s="33"/>
      <c r="AW12" s="31">
        <v>2</v>
      </c>
      <c r="AX12" s="31">
        <v>1</v>
      </c>
      <c r="AY12" s="31"/>
      <c r="AZ12" s="31"/>
      <c r="BA12" s="31">
        <v>6</v>
      </c>
      <c r="BB12" s="31">
        <v>3</v>
      </c>
      <c r="BC12" s="31"/>
      <c r="BD12" s="31"/>
      <c r="BE12" s="31">
        <v>1</v>
      </c>
      <c r="BF12" s="31">
        <v>1</v>
      </c>
      <c r="BG12" s="31"/>
      <c r="BH12" s="31"/>
      <c r="BI12" s="31">
        <v>0</v>
      </c>
      <c r="BJ12" s="31">
        <v>0</v>
      </c>
      <c r="BK12" s="31"/>
      <c r="BL12" s="31"/>
      <c r="BM12" s="31">
        <v>0</v>
      </c>
      <c r="BN12" s="31">
        <v>0</v>
      </c>
      <c r="BO12" s="31"/>
      <c r="BP12" s="31"/>
      <c r="BQ12" s="33"/>
      <c r="BR12" s="64">
        <f t="shared" ref="BR12:BR24" si="22">SUM(AU12)</f>
        <v>9</v>
      </c>
      <c r="BS12" s="65">
        <v>8</v>
      </c>
      <c r="BT12" s="64">
        <f t="shared" ref="BT12:BT24" si="23">SUM(AU12)</f>
        <v>9</v>
      </c>
      <c r="BU12" s="65">
        <v>8</v>
      </c>
      <c r="BV12" s="65">
        <v>29</v>
      </c>
      <c r="BW12" s="65">
        <v>29</v>
      </c>
      <c r="BX12" s="38">
        <f t="shared" ref="BX12:BX30" si="24">SUM(AT12)</f>
        <v>9</v>
      </c>
      <c r="BY12" s="38">
        <f t="shared" ref="BY12:BY30" si="25">SUM(AU12)</f>
        <v>9</v>
      </c>
      <c r="BZ12" s="39">
        <f t="shared" ref="BZ12:BZ30" si="26">SUM(AT12/H12)</f>
        <v>0.45</v>
      </c>
      <c r="CA12" s="39">
        <f t="shared" si="11"/>
        <v>1</v>
      </c>
      <c r="CB12" s="39">
        <f t="shared" si="12"/>
        <v>0.88888888888888884</v>
      </c>
      <c r="CC12" s="39">
        <f t="shared" si="13"/>
        <v>0.88888888888888884</v>
      </c>
      <c r="CD12" s="40"/>
    </row>
    <row r="13" spans="1:82" ht="35.25" x14ac:dyDescent="0.3">
      <c r="A13" s="25" t="s">
        <v>313</v>
      </c>
      <c r="B13" s="26" t="s">
        <v>314</v>
      </c>
      <c r="C13" s="27" t="s">
        <v>302</v>
      </c>
      <c r="D13" s="27" t="s">
        <v>88</v>
      </c>
      <c r="E13" s="28" t="s">
        <v>324</v>
      </c>
      <c r="F13" s="28" t="s">
        <v>316</v>
      </c>
      <c r="G13" s="28" t="s">
        <v>317</v>
      </c>
      <c r="H13" s="47">
        <v>15</v>
      </c>
      <c r="I13" s="46"/>
      <c r="J13" s="31">
        <v>1</v>
      </c>
      <c r="K13" s="31">
        <v>1</v>
      </c>
      <c r="L13" s="31"/>
      <c r="M13" s="31"/>
      <c r="N13" s="31">
        <v>1</v>
      </c>
      <c r="O13" s="31"/>
      <c r="P13" s="31"/>
      <c r="Q13" s="31"/>
      <c r="R13" s="31">
        <v>2</v>
      </c>
      <c r="S13" s="31">
        <v>1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>
        <f t="shared" si="16"/>
        <v>4</v>
      </c>
      <c r="AM13" s="32">
        <f t="shared" si="17"/>
        <v>2</v>
      </c>
      <c r="AN13" s="32">
        <f t="shared" si="18"/>
        <v>0</v>
      </c>
      <c r="AO13" s="32">
        <f t="shared" si="19"/>
        <v>0</v>
      </c>
      <c r="AP13" s="31">
        <v>3</v>
      </c>
      <c r="AQ13" s="31">
        <v>1</v>
      </c>
      <c r="AR13" s="31"/>
      <c r="AS13" s="31"/>
      <c r="AT13" s="32">
        <f t="shared" si="20"/>
        <v>6</v>
      </c>
      <c r="AU13" s="32">
        <f t="shared" si="21"/>
        <v>4</v>
      </c>
      <c r="AV13" s="33"/>
      <c r="AW13" s="31">
        <v>4</v>
      </c>
      <c r="AX13" s="31">
        <v>2</v>
      </c>
      <c r="AY13" s="31"/>
      <c r="AZ13" s="31"/>
      <c r="BA13" s="31">
        <v>4</v>
      </c>
      <c r="BB13" s="31">
        <v>1</v>
      </c>
      <c r="BC13" s="31"/>
      <c r="BD13" s="31"/>
      <c r="BE13" s="31">
        <v>4</v>
      </c>
      <c r="BF13" s="31">
        <v>1</v>
      </c>
      <c r="BG13" s="31"/>
      <c r="BH13" s="31"/>
      <c r="BI13" s="31">
        <v>0</v>
      </c>
      <c r="BJ13" s="31">
        <v>0</v>
      </c>
      <c r="BK13" s="31"/>
      <c r="BL13" s="31"/>
      <c r="BM13" s="31">
        <v>0</v>
      </c>
      <c r="BN13" s="31">
        <v>0</v>
      </c>
      <c r="BO13" s="31"/>
      <c r="BP13" s="31"/>
      <c r="BQ13" s="33"/>
      <c r="BR13" s="64">
        <f t="shared" si="22"/>
        <v>4</v>
      </c>
      <c r="BS13" s="65">
        <v>4</v>
      </c>
      <c r="BT13" s="64">
        <f t="shared" si="23"/>
        <v>4</v>
      </c>
      <c r="BU13" s="65">
        <v>4</v>
      </c>
      <c r="BV13" s="65"/>
      <c r="BW13" s="65"/>
      <c r="BX13" s="38">
        <f t="shared" si="24"/>
        <v>6</v>
      </c>
      <c r="BY13" s="38">
        <f t="shared" si="25"/>
        <v>4</v>
      </c>
      <c r="BZ13" s="39">
        <f t="shared" si="26"/>
        <v>0.4</v>
      </c>
      <c r="CA13" s="39">
        <f t="shared" si="11"/>
        <v>0.66666666666666663</v>
      </c>
      <c r="CB13" s="39">
        <f t="shared" si="12"/>
        <v>1</v>
      </c>
      <c r="CC13" s="39">
        <f t="shared" si="13"/>
        <v>1</v>
      </c>
      <c r="CD13" s="40"/>
    </row>
    <row r="14" spans="1:82" ht="35.25" x14ac:dyDescent="0.3">
      <c r="A14" s="25" t="s">
        <v>313</v>
      </c>
      <c r="B14" s="26" t="s">
        <v>314</v>
      </c>
      <c r="C14" s="27" t="s">
        <v>302</v>
      </c>
      <c r="D14" s="27" t="s">
        <v>88</v>
      </c>
      <c r="E14" s="28" t="s">
        <v>406</v>
      </c>
      <c r="F14" s="28" t="s">
        <v>407</v>
      </c>
      <c r="G14" s="28" t="s">
        <v>304</v>
      </c>
      <c r="H14" s="47">
        <v>17</v>
      </c>
      <c r="I14" s="46"/>
      <c r="J14" s="31"/>
      <c r="K14" s="31"/>
      <c r="L14" s="31"/>
      <c r="M14" s="31"/>
      <c r="N14" s="31">
        <v>6</v>
      </c>
      <c r="O14" s="31">
        <v>10</v>
      </c>
      <c r="P14" s="31"/>
      <c r="Q14" s="31"/>
      <c r="R14" s="31">
        <v>1</v>
      </c>
      <c r="S14" s="31">
        <v>1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>
        <f t="shared" si="16"/>
        <v>7</v>
      </c>
      <c r="AM14" s="32">
        <f t="shared" si="17"/>
        <v>11</v>
      </c>
      <c r="AN14" s="32">
        <f t="shared" si="18"/>
        <v>0</v>
      </c>
      <c r="AO14" s="32">
        <f t="shared" si="19"/>
        <v>0</v>
      </c>
      <c r="AP14" s="31">
        <v>7</v>
      </c>
      <c r="AQ14" s="31">
        <v>11</v>
      </c>
      <c r="AR14" s="31"/>
      <c r="AS14" s="31"/>
      <c r="AT14" s="32">
        <f t="shared" si="20"/>
        <v>18</v>
      </c>
      <c r="AU14" s="32">
        <f t="shared" si="21"/>
        <v>18</v>
      </c>
      <c r="AV14" s="33"/>
      <c r="AW14" s="31">
        <v>5</v>
      </c>
      <c r="AX14" s="31">
        <v>3</v>
      </c>
      <c r="AY14" s="31"/>
      <c r="AZ14" s="31"/>
      <c r="BA14" s="31">
        <v>5</v>
      </c>
      <c r="BB14" s="31">
        <v>8</v>
      </c>
      <c r="BC14" s="31"/>
      <c r="BD14" s="31"/>
      <c r="BE14" s="31">
        <v>0</v>
      </c>
      <c r="BF14" s="31">
        <v>0</v>
      </c>
      <c r="BG14" s="31"/>
      <c r="BH14" s="31"/>
      <c r="BI14" s="31">
        <v>3</v>
      </c>
      <c r="BJ14" s="31">
        <v>3</v>
      </c>
      <c r="BK14" s="31"/>
      <c r="BL14" s="31"/>
      <c r="BM14" s="31">
        <v>0</v>
      </c>
      <c r="BN14" s="31">
        <v>0</v>
      </c>
      <c r="BO14" s="31"/>
      <c r="BP14" s="31"/>
      <c r="BQ14" s="33"/>
      <c r="BR14" s="64">
        <f t="shared" si="22"/>
        <v>18</v>
      </c>
      <c r="BS14" s="65">
        <v>18</v>
      </c>
      <c r="BT14" s="64">
        <f t="shared" si="23"/>
        <v>18</v>
      </c>
      <c r="BU14" s="65">
        <v>18</v>
      </c>
      <c r="BV14" s="65"/>
      <c r="BW14" s="65"/>
      <c r="BX14" s="38">
        <f t="shared" si="24"/>
        <v>18</v>
      </c>
      <c r="BY14" s="38">
        <f t="shared" si="25"/>
        <v>18</v>
      </c>
      <c r="BZ14" s="39">
        <f t="shared" si="26"/>
        <v>1.0588235294117647</v>
      </c>
      <c r="CA14" s="39">
        <f t="shared" si="11"/>
        <v>1</v>
      </c>
      <c r="CB14" s="39">
        <f t="shared" si="12"/>
        <v>1</v>
      </c>
      <c r="CC14" s="39">
        <f t="shared" si="13"/>
        <v>1</v>
      </c>
      <c r="CD14" s="40"/>
    </row>
    <row r="15" spans="1:82" ht="46.5" x14ac:dyDescent="0.3">
      <c r="A15" s="25" t="s">
        <v>313</v>
      </c>
      <c r="B15" s="26" t="s">
        <v>314</v>
      </c>
      <c r="C15" s="27" t="s">
        <v>302</v>
      </c>
      <c r="D15" s="27" t="s">
        <v>88</v>
      </c>
      <c r="E15" s="28" t="s">
        <v>327</v>
      </c>
      <c r="F15" s="28" t="s">
        <v>407</v>
      </c>
      <c r="G15" s="28" t="s">
        <v>408</v>
      </c>
      <c r="H15" s="47">
        <v>20</v>
      </c>
      <c r="I15" s="46"/>
      <c r="J15" s="31">
        <v>4</v>
      </c>
      <c r="K15" s="31">
        <v>3</v>
      </c>
      <c r="L15" s="31"/>
      <c r="M15" s="31"/>
      <c r="N15" s="31">
        <v>8</v>
      </c>
      <c r="O15" s="31">
        <v>6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>
        <f t="shared" si="16"/>
        <v>12</v>
      </c>
      <c r="AM15" s="32">
        <f t="shared" si="17"/>
        <v>9</v>
      </c>
      <c r="AN15" s="32">
        <f t="shared" si="18"/>
        <v>0</v>
      </c>
      <c r="AO15" s="32">
        <f t="shared" si="19"/>
        <v>0</v>
      </c>
      <c r="AP15" s="31">
        <v>12</v>
      </c>
      <c r="AQ15" s="31">
        <v>9</v>
      </c>
      <c r="AR15" s="31"/>
      <c r="AS15" s="31"/>
      <c r="AT15" s="32">
        <f t="shared" si="20"/>
        <v>21</v>
      </c>
      <c r="AU15" s="32">
        <f t="shared" si="21"/>
        <v>21</v>
      </c>
      <c r="AV15" s="33"/>
      <c r="AW15" s="31">
        <v>6</v>
      </c>
      <c r="AX15" s="31">
        <v>3</v>
      </c>
      <c r="AY15" s="31"/>
      <c r="AZ15" s="31"/>
      <c r="BA15" s="31">
        <v>11</v>
      </c>
      <c r="BB15" s="31">
        <v>9</v>
      </c>
      <c r="BC15" s="31"/>
      <c r="BD15" s="31"/>
      <c r="BE15" s="31">
        <v>0</v>
      </c>
      <c r="BF15" s="31">
        <v>0</v>
      </c>
      <c r="BG15" s="31"/>
      <c r="BH15" s="31"/>
      <c r="BI15" s="31">
        <v>11</v>
      </c>
      <c r="BJ15" s="31">
        <v>9</v>
      </c>
      <c r="BK15" s="31"/>
      <c r="BL15" s="31"/>
      <c r="BM15" s="31">
        <v>2</v>
      </c>
      <c r="BN15" s="31">
        <v>0</v>
      </c>
      <c r="BO15" s="31"/>
      <c r="BP15" s="31"/>
      <c r="BQ15" s="33"/>
      <c r="BR15" s="64">
        <f t="shared" si="22"/>
        <v>21</v>
      </c>
      <c r="BS15" s="65">
        <v>20</v>
      </c>
      <c r="BT15" s="64">
        <f t="shared" si="23"/>
        <v>21</v>
      </c>
      <c r="BU15" s="65">
        <v>20</v>
      </c>
      <c r="BV15" s="65"/>
      <c r="BW15" s="65"/>
      <c r="BX15" s="38">
        <f t="shared" si="24"/>
        <v>21</v>
      </c>
      <c r="BY15" s="38">
        <f t="shared" si="25"/>
        <v>21</v>
      </c>
      <c r="BZ15" s="39">
        <f t="shared" si="26"/>
        <v>1.05</v>
      </c>
      <c r="CA15" s="39">
        <f t="shared" si="11"/>
        <v>1</v>
      </c>
      <c r="CB15" s="39">
        <f t="shared" si="12"/>
        <v>0.95238095238095233</v>
      </c>
      <c r="CC15" s="39">
        <f t="shared" si="13"/>
        <v>0.95238095238095233</v>
      </c>
      <c r="CD15" s="40"/>
    </row>
    <row r="16" spans="1:82" ht="35.25" x14ac:dyDescent="0.3">
      <c r="A16" s="25" t="s">
        <v>320</v>
      </c>
      <c r="B16" s="26" t="s">
        <v>321</v>
      </c>
      <c r="C16" s="27" t="s">
        <v>302</v>
      </c>
      <c r="D16" s="27" t="s">
        <v>88</v>
      </c>
      <c r="E16" s="28" t="s">
        <v>412</v>
      </c>
      <c r="F16" s="28" t="s">
        <v>413</v>
      </c>
      <c r="G16" s="28" t="s">
        <v>414</v>
      </c>
      <c r="H16" s="47">
        <v>20</v>
      </c>
      <c r="I16" s="46"/>
      <c r="J16" s="31">
        <v>1</v>
      </c>
      <c r="K16" s="31">
        <v>4</v>
      </c>
      <c r="L16" s="31"/>
      <c r="M16" s="31"/>
      <c r="N16" s="31">
        <v>9</v>
      </c>
      <c r="O16" s="31">
        <v>15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>
        <f t="shared" si="16"/>
        <v>10</v>
      </c>
      <c r="AM16" s="32">
        <f t="shared" si="17"/>
        <v>19</v>
      </c>
      <c r="AN16" s="32">
        <f t="shared" si="18"/>
        <v>0</v>
      </c>
      <c r="AO16" s="32">
        <f t="shared" si="19"/>
        <v>0</v>
      </c>
      <c r="AP16" s="31">
        <v>10</v>
      </c>
      <c r="AQ16" s="31">
        <v>19</v>
      </c>
      <c r="AR16" s="31"/>
      <c r="AS16" s="31"/>
      <c r="AT16" s="32">
        <f t="shared" si="20"/>
        <v>29</v>
      </c>
      <c r="AU16" s="32">
        <f t="shared" si="21"/>
        <v>29</v>
      </c>
      <c r="AV16" s="33"/>
      <c r="AW16" s="31">
        <v>1</v>
      </c>
      <c r="AX16" s="31">
        <v>2</v>
      </c>
      <c r="AY16" s="31"/>
      <c r="AZ16" s="31"/>
      <c r="BA16" s="31">
        <v>10</v>
      </c>
      <c r="BB16" s="31">
        <v>17</v>
      </c>
      <c r="BC16" s="31"/>
      <c r="BD16" s="31"/>
      <c r="BE16" s="31">
        <v>0</v>
      </c>
      <c r="BF16" s="31">
        <v>0</v>
      </c>
      <c r="BG16" s="31"/>
      <c r="BH16" s="31"/>
      <c r="BI16" s="31">
        <v>2</v>
      </c>
      <c r="BJ16" s="31">
        <v>3</v>
      </c>
      <c r="BK16" s="31"/>
      <c r="BL16" s="31"/>
      <c r="BM16" s="31">
        <v>0</v>
      </c>
      <c r="BN16" s="31">
        <v>0</v>
      </c>
      <c r="BO16" s="31"/>
      <c r="BP16" s="31"/>
      <c r="BQ16" s="33"/>
      <c r="BR16" s="64">
        <f t="shared" si="22"/>
        <v>29</v>
      </c>
      <c r="BS16" s="65">
        <v>28</v>
      </c>
      <c r="BT16" s="64">
        <f t="shared" si="23"/>
        <v>29</v>
      </c>
      <c r="BU16" s="65">
        <v>28</v>
      </c>
      <c r="BV16" s="65"/>
      <c r="BW16" s="65"/>
      <c r="BX16" s="38">
        <f t="shared" si="24"/>
        <v>29</v>
      </c>
      <c r="BY16" s="38">
        <f t="shared" si="25"/>
        <v>29</v>
      </c>
      <c r="BZ16" s="39">
        <f t="shared" si="26"/>
        <v>1.45</v>
      </c>
      <c r="CA16" s="39">
        <f t="shared" si="11"/>
        <v>1</v>
      </c>
      <c r="CB16" s="39">
        <f t="shared" si="12"/>
        <v>0.96551724137931039</v>
      </c>
      <c r="CC16" s="39">
        <f t="shared" si="13"/>
        <v>0.96551724137931039</v>
      </c>
      <c r="CD16" s="40"/>
    </row>
    <row r="17" spans="1:82" ht="24" x14ac:dyDescent="0.3">
      <c r="A17" s="25" t="s">
        <v>336</v>
      </c>
      <c r="B17" s="26" t="s">
        <v>337</v>
      </c>
      <c r="C17" s="27" t="s">
        <v>302</v>
      </c>
      <c r="D17" s="27" t="s">
        <v>88</v>
      </c>
      <c r="E17" s="28" t="s">
        <v>324</v>
      </c>
      <c r="F17" s="28" t="s">
        <v>418</v>
      </c>
      <c r="G17" s="28" t="s">
        <v>417</v>
      </c>
      <c r="H17" s="47">
        <v>17</v>
      </c>
      <c r="I17" s="46"/>
      <c r="J17" s="31"/>
      <c r="K17" s="31"/>
      <c r="L17" s="31"/>
      <c r="M17" s="31"/>
      <c r="N17" s="31"/>
      <c r="O17" s="31">
        <v>3</v>
      </c>
      <c r="P17" s="31"/>
      <c r="Q17" s="31"/>
      <c r="R17" s="31"/>
      <c r="S17" s="31">
        <v>2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2">
        <f t="shared" si="16"/>
        <v>0</v>
      </c>
      <c r="AM17" s="32">
        <f t="shared" si="17"/>
        <v>5</v>
      </c>
      <c r="AN17" s="32">
        <f t="shared" si="18"/>
        <v>0</v>
      </c>
      <c r="AO17" s="32">
        <f t="shared" si="19"/>
        <v>0</v>
      </c>
      <c r="AP17" s="31"/>
      <c r="AQ17" s="31">
        <v>5</v>
      </c>
      <c r="AR17" s="31"/>
      <c r="AS17" s="31"/>
      <c r="AT17" s="32">
        <f t="shared" si="20"/>
        <v>5</v>
      </c>
      <c r="AU17" s="32">
        <f t="shared" si="21"/>
        <v>5</v>
      </c>
      <c r="AV17" s="33"/>
      <c r="AW17" s="31"/>
      <c r="AX17" s="31">
        <v>1</v>
      </c>
      <c r="AY17" s="31"/>
      <c r="AZ17" s="31"/>
      <c r="BA17" s="31"/>
      <c r="BB17" s="31">
        <v>5</v>
      </c>
      <c r="BC17" s="31"/>
      <c r="BD17" s="31"/>
      <c r="BE17" s="31"/>
      <c r="BF17" s="31">
        <v>0</v>
      </c>
      <c r="BG17" s="31"/>
      <c r="BH17" s="31"/>
      <c r="BI17" s="31"/>
      <c r="BJ17" s="31">
        <v>0</v>
      </c>
      <c r="BK17" s="31"/>
      <c r="BL17" s="31"/>
      <c r="BM17" s="31"/>
      <c r="BN17" s="31">
        <v>0</v>
      </c>
      <c r="BO17" s="31"/>
      <c r="BP17" s="31"/>
      <c r="BQ17" s="33"/>
      <c r="BR17" s="64">
        <f t="shared" si="22"/>
        <v>5</v>
      </c>
      <c r="BS17" s="65">
        <v>4</v>
      </c>
      <c r="BT17" s="64">
        <f t="shared" si="23"/>
        <v>5</v>
      </c>
      <c r="BU17" s="65">
        <v>4</v>
      </c>
      <c r="BV17" s="65"/>
      <c r="BW17" s="65"/>
      <c r="BX17" s="38">
        <f t="shared" si="24"/>
        <v>5</v>
      </c>
      <c r="BY17" s="38">
        <f t="shared" si="25"/>
        <v>5</v>
      </c>
      <c r="BZ17" s="39">
        <f t="shared" si="26"/>
        <v>0.29411764705882354</v>
      </c>
      <c r="CA17" s="39">
        <f t="shared" si="11"/>
        <v>1</v>
      </c>
      <c r="CB17" s="39">
        <f t="shared" si="12"/>
        <v>0.8</v>
      </c>
      <c r="CC17" s="39">
        <f t="shared" si="13"/>
        <v>0.8</v>
      </c>
      <c r="CD17" s="40"/>
    </row>
    <row r="18" spans="1:82" ht="35.25" x14ac:dyDescent="0.3">
      <c r="A18" s="25" t="s">
        <v>340</v>
      </c>
      <c r="B18" s="26" t="s">
        <v>341</v>
      </c>
      <c r="C18" s="27" t="s">
        <v>302</v>
      </c>
      <c r="D18" s="27" t="s">
        <v>88</v>
      </c>
      <c r="E18" s="28" t="s">
        <v>406</v>
      </c>
      <c r="F18" s="28" t="s">
        <v>422</v>
      </c>
      <c r="G18" s="28" t="s">
        <v>343</v>
      </c>
      <c r="H18" s="47">
        <v>22</v>
      </c>
      <c r="I18" s="46"/>
      <c r="J18" s="31">
        <v>6</v>
      </c>
      <c r="K18" s="31">
        <v>5</v>
      </c>
      <c r="L18" s="31"/>
      <c r="M18" s="31"/>
      <c r="N18" s="31">
        <v>4</v>
      </c>
      <c r="O18" s="31">
        <v>5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2">
        <f t="shared" si="16"/>
        <v>10</v>
      </c>
      <c r="AM18" s="32">
        <f t="shared" si="17"/>
        <v>10</v>
      </c>
      <c r="AN18" s="32">
        <f t="shared" si="18"/>
        <v>0</v>
      </c>
      <c r="AO18" s="32">
        <f t="shared" si="19"/>
        <v>0</v>
      </c>
      <c r="AP18" s="31">
        <v>8</v>
      </c>
      <c r="AQ18" s="31">
        <v>6</v>
      </c>
      <c r="AR18" s="31"/>
      <c r="AS18" s="31"/>
      <c r="AT18" s="32">
        <f t="shared" si="20"/>
        <v>20</v>
      </c>
      <c r="AU18" s="32">
        <f t="shared" si="21"/>
        <v>14</v>
      </c>
      <c r="AV18" s="33"/>
      <c r="AW18" s="31">
        <v>3</v>
      </c>
      <c r="AX18" s="31">
        <v>4</v>
      </c>
      <c r="AY18" s="31"/>
      <c r="AZ18" s="31"/>
      <c r="BA18" s="31">
        <v>10</v>
      </c>
      <c r="BB18" s="31">
        <v>8</v>
      </c>
      <c r="BC18" s="31"/>
      <c r="BD18" s="31"/>
      <c r="BE18" s="31">
        <v>0</v>
      </c>
      <c r="BF18" s="31">
        <v>0</v>
      </c>
      <c r="BG18" s="31"/>
      <c r="BH18" s="31"/>
      <c r="BI18" s="31">
        <v>0</v>
      </c>
      <c r="BJ18" s="31">
        <v>0</v>
      </c>
      <c r="BK18" s="31"/>
      <c r="BL18" s="31"/>
      <c r="BM18" s="31">
        <v>0</v>
      </c>
      <c r="BN18" s="31">
        <v>0</v>
      </c>
      <c r="BO18" s="31"/>
      <c r="BP18" s="31"/>
      <c r="BQ18" s="33"/>
      <c r="BR18" s="64">
        <f t="shared" si="22"/>
        <v>14</v>
      </c>
      <c r="BS18" s="65">
        <v>14</v>
      </c>
      <c r="BT18" s="64">
        <f t="shared" si="23"/>
        <v>14</v>
      </c>
      <c r="BU18" s="65">
        <v>11</v>
      </c>
      <c r="BV18" s="65"/>
      <c r="BW18" s="65"/>
      <c r="BX18" s="38">
        <f t="shared" si="24"/>
        <v>20</v>
      </c>
      <c r="BY18" s="38">
        <f t="shared" si="25"/>
        <v>14</v>
      </c>
      <c r="BZ18" s="39">
        <f t="shared" si="26"/>
        <v>0.90909090909090906</v>
      </c>
      <c r="CA18" s="39">
        <f t="shared" si="11"/>
        <v>0.7</v>
      </c>
      <c r="CB18" s="39">
        <f t="shared" si="12"/>
        <v>1</v>
      </c>
      <c r="CC18" s="39">
        <f t="shared" si="13"/>
        <v>0.7857142857142857</v>
      </c>
      <c r="CD18" s="40"/>
    </row>
    <row r="19" spans="1:82" ht="35.25" x14ac:dyDescent="0.3">
      <c r="A19" s="25" t="s">
        <v>340</v>
      </c>
      <c r="B19" s="26" t="s">
        <v>341</v>
      </c>
      <c r="C19" s="27" t="s">
        <v>302</v>
      </c>
      <c r="D19" s="27" t="s">
        <v>88</v>
      </c>
      <c r="E19" s="28" t="s">
        <v>412</v>
      </c>
      <c r="F19" s="28" t="s">
        <v>422</v>
      </c>
      <c r="G19" s="28" t="s">
        <v>343</v>
      </c>
      <c r="H19" s="47">
        <v>20</v>
      </c>
      <c r="I19" s="46"/>
      <c r="J19" s="31">
        <v>3</v>
      </c>
      <c r="K19" s="31"/>
      <c r="L19" s="31"/>
      <c r="M19" s="31"/>
      <c r="N19" s="31">
        <v>19</v>
      </c>
      <c r="O19" s="31">
        <v>3</v>
      </c>
      <c r="P19" s="31">
        <v>1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2">
        <f t="shared" si="16"/>
        <v>22</v>
      </c>
      <c r="AM19" s="32">
        <f t="shared" si="17"/>
        <v>3</v>
      </c>
      <c r="AN19" s="32">
        <f t="shared" si="18"/>
        <v>1</v>
      </c>
      <c r="AO19" s="32">
        <f t="shared" si="19"/>
        <v>0</v>
      </c>
      <c r="AP19" s="31">
        <v>22</v>
      </c>
      <c r="AQ19" s="31">
        <v>3</v>
      </c>
      <c r="AR19" s="31">
        <v>1</v>
      </c>
      <c r="AS19" s="31"/>
      <c r="AT19" s="32">
        <f t="shared" si="20"/>
        <v>26</v>
      </c>
      <c r="AU19" s="32">
        <f t="shared" si="21"/>
        <v>26</v>
      </c>
      <c r="AV19" s="33"/>
      <c r="AW19" s="31">
        <v>6</v>
      </c>
      <c r="AX19" s="31">
        <v>1</v>
      </c>
      <c r="AY19" s="31"/>
      <c r="AZ19" s="31"/>
      <c r="BA19" s="31">
        <v>22</v>
      </c>
      <c r="BB19" s="31">
        <v>2</v>
      </c>
      <c r="BC19" s="31"/>
      <c r="BD19" s="31"/>
      <c r="BE19" s="31">
        <v>0</v>
      </c>
      <c r="BF19" s="31">
        <v>0</v>
      </c>
      <c r="BG19" s="31">
        <v>0</v>
      </c>
      <c r="BH19" s="31"/>
      <c r="BI19" s="31">
        <v>4</v>
      </c>
      <c r="BJ19" s="31">
        <v>0</v>
      </c>
      <c r="BK19" s="31">
        <v>0</v>
      </c>
      <c r="BL19" s="31"/>
      <c r="BM19" s="31">
        <v>0</v>
      </c>
      <c r="BN19" s="31">
        <v>0</v>
      </c>
      <c r="BO19" s="31">
        <v>0</v>
      </c>
      <c r="BP19" s="31"/>
      <c r="BQ19" s="33"/>
      <c r="BR19" s="64">
        <f t="shared" si="22"/>
        <v>26</v>
      </c>
      <c r="BS19" s="65">
        <v>26</v>
      </c>
      <c r="BT19" s="64">
        <f t="shared" si="23"/>
        <v>26</v>
      </c>
      <c r="BU19" s="65">
        <v>26</v>
      </c>
      <c r="BV19" s="65"/>
      <c r="BW19" s="65"/>
      <c r="BX19" s="38">
        <f t="shared" si="24"/>
        <v>26</v>
      </c>
      <c r="BY19" s="38">
        <f t="shared" si="25"/>
        <v>26</v>
      </c>
      <c r="BZ19" s="39">
        <f t="shared" si="26"/>
        <v>1.3</v>
      </c>
      <c r="CA19" s="39">
        <f t="shared" si="11"/>
        <v>1</v>
      </c>
      <c r="CB19" s="39">
        <f t="shared" si="12"/>
        <v>1</v>
      </c>
      <c r="CC19" s="39">
        <f t="shared" si="13"/>
        <v>1</v>
      </c>
      <c r="CD19" s="40"/>
    </row>
    <row r="20" spans="1:82" ht="35.25" x14ac:dyDescent="0.3">
      <c r="A20" s="25" t="s">
        <v>340</v>
      </c>
      <c r="B20" s="26" t="s">
        <v>341</v>
      </c>
      <c r="C20" s="27" t="s">
        <v>302</v>
      </c>
      <c r="D20" s="27" t="s">
        <v>88</v>
      </c>
      <c r="E20" s="28" t="s">
        <v>342</v>
      </c>
      <c r="F20" s="28" t="s">
        <v>101</v>
      </c>
      <c r="G20" s="28" t="s">
        <v>343</v>
      </c>
      <c r="H20" s="47">
        <v>20</v>
      </c>
      <c r="I20" s="46"/>
      <c r="J20" s="31"/>
      <c r="K20" s="31"/>
      <c r="L20" s="31"/>
      <c r="M20" s="31"/>
      <c r="N20" s="31">
        <v>7</v>
      </c>
      <c r="O20" s="31">
        <v>4</v>
      </c>
      <c r="P20" s="31"/>
      <c r="Q20" s="31"/>
      <c r="R20" s="31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2">
        <f t="shared" si="16"/>
        <v>8</v>
      </c>
      <c r="AM20" s="32">
        <f t="shared" si="17"/>
        <v>4</v>
      </c>
      <c r="AN20" s="32">
        <f t="shared" si="18"/>
        <v>0</v>
      </c>
      <c r="AO20" s="32">
        <f t="shared" si="19"/>
        <v>0</v>
      </c>
      <c r="AP20" s="31">
        <v>7</v>
      </c>
      <c r="AQ20" s="31">
        <v>4</v>
      </c>
      <c r="AR20" s="31"/>
      <c r="AS20" s="31"/>
      <c r="AT20" s="32">
        <f t="shared" si="20"/>
        <v>12</v>
      </c>
      <c r="AU20" s="32">
        <f t="shared" si="21"/>
        <v>11</v>
      </c>
      <c r="AV20" s="33"/>
      <c r="AW20" s="31">
        <v>5</v>
      </c>
      <c r="AX20" s="31">
        <v>1</v>
      </c>
      <c r="AY20" s="31"/>
      <c r="AZ20" s="31"/>
      <c r="BA20" s="31">
        <v>7</v>
      </c>
      <c r="BB20" s="31">
        <v>4</v>
      </c>
      <c r="BC20" s="31"/>
      <c r="BD20" s="31"/>
      <c r="BE20" s="31">
        <v>0</v>
      </c>
      <c r="BF20" s="31">
        <v>0</v>
      </c>
      <c r="BG20" s="31"/>
      <c r="BH20" s="31"/>
      <c r="BI20" s="31">
        <v>1</v>
      </c>
      <c r="BJ20" s="31">
        <v>1</v>
      </c>
      <c r="BK20" s="31"/>
      <c r="BL20" s="31"/>
      <c r="BM20" s="31">
        <v>0</v>
      </c>
      <c r="BN20" s="31">
        <v>0</v>
      </c>
      <c r="BO20" s="31"/>
      <c r="BP20" s="31"/>
      <c r="BQ20" s="33"/>
      <c r="BR20" s="64">
        <f t="shared" si="22"/>
        <v>11</v>
      </c>
      <c r="BS20" s="65">
        <v>10</v>
      </c>
      <c r="BT20" s="64">
        <f t="shared" si="23"/>
        <v>11</v>
      </c>
      <c r="BU20" s="65">
        <v>10</v>
      </c>
      <c r="BV20" s="65"/>
      <c r="BW20" s="65"/>
      <c r="BX20" s="38">
        <f t="shared" si="24"/>
        <v>12</v>
      </c>
      <c r="BY20" s="38">
        <f t="shared" si="25"/>
        <v>11</v>
      </c>
      <c r="BZ20" s="39">
        <f t="shared" si="26"/>
        <v>0.6</v>
      </c>
      <c r="CA20" s="39">
        <f t="shared" si="11"/>
        <v>0.91666666666666663</v>
      </c>
      <c r="CB20" s="39">
        <f t="shared" si="12"/>
        <v>0.90909090909090906</v>
      </c>
      <c r="CC20" s="39">
        <f t="shared" si="13"/>
        <v>0.90909090909090906</v>
      </c>
      <c r="CD20" s="40"/>
    </row>
    <row r="21" spans="1:82" ht="35.25" x14ac:dyDescent="0.3">
      <c r="A21" s="25" t="s">
        <v>347</v>
      </c>
      <c r="B21" s="26" t="s">
        <v>348</v>
      </c>
      <c r="C21" s="27" t="s">
        <v>302</v>
      </c>
      <c r="D21" s="27" t="s">
        <v>88</v>
      </c>
      <c r="E21" s="28" t="s">
        <v>324</v>
      </c>
      <c r="F21" s="28" t="s">
        <v>424</v>
      </c>
      <c r="G21" s="28" t="s">
        <v>425</v>
      </c>
      <c r="H21" s="47">
        <v>15</v>
      </c>
      <c r="I21" s="46"/>
      <c r="J21" s="31"/>
      <c r="K21" s="31"/>
      <c r="L21" s="31"/>
      <c r="M21" s="31"/>
      <c r="N21" s="31">
        <v>2</v>
      </c>
      <c r="O21" s="31">
        <v>1</v>
      </c>
      <c r="P21" s="31"/>
      <c r="Q21" s="31"/>
      <c r="R21" s="31">
        <v>3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2">
        <f t="shared" si="16"/>
        <v>5</v>
      </c>
      <c r="AM21" s="32">
        <f t="shared" si="17"/>
        <v>1</v>
      </c>
      <c r="AN21" s="32">
        <f t="shared" si="18"/>
        <v>0</v>
      </c>
      <c r="AO21" s="32">
        <f t="shared" si="19"/>
        <v>0</v>
      </c>
      <c r="AP21" s="31">
        <v>5</v>
      </c>
      <c r="AQ21" s="31">
        <v>1</v>
      </c>
      <c r="AR21" s="31"/>
      <c r="AS21" s="31"/>
      <c r="AT21" s="32">
        <f t="shared" si="20"/>
        <v>6</v>
      </c>
      <c r="AU21" s="32">
        <f t="shared" si="21"/>
        <v>6</v>
      </c>
      <c r="AV21" s="33"/>
      <c r="AW21" s="31">
        <v>5</v>
      </c>
      <c r="AX21" s="31">
        <v>1</v>
      </c>
      <c r="AY21" s="31"/>
      <c r="AZ21" s="31"/>
      <c r="BA21" s="31">
        <v>5</v>
      </c>
      <c r="BB21" s="31">
        <v>1</v>
      </c>
      <c r="BC21" s="31"/>
      <c r="BD21" s="31"/>
      <c r="BE21" s="31">
        <v>1</v>
      </c>
      <c r="BF21" s="31">
        <v>1</v>
      </c>
      <c r="BG21" s="31"/>
      <c r="BH21" s="31"/>
      <c r="BI21" s="31">
        <v>0</v>
      </c>
      <c r="BJ21" s="31">
        <v>0</v>
      </c>
      <c r="BK21" s="31"/>
      <c r="BL21" s="31"/>
      <c r="BM21" s="31">
        <v>0</v>
      </c>
      <c r="BN21" s="31">
        <v>0</v>
      </c>
      <c r="BO21" s="31"/>
      <c r="BP21" s="31"/>
      <c r="BQ21" s="33"/>
      <c r="BR21" s="64">
        <f t="shared" si="22"/>
        <v>6</v>
      </c>
      <c r="BS21" s="65">
        <v>6</v>
      </c>
      <c r="BT21" s="64">
        <f t="shared" si="23"/>
        <v>6</v>
      </c>
      <c r="BU21" s="65">
        <v>6</v>
      </c>
      <c r="BV21" s="65"/>
      <c r="BW21" s="65"/>
      <c r="BX21" s="38">
        <f t="shared" si="24"/>
        <v>6</v>
      </c>
      <c r="BY21" s="38">
        <f t="shared" si="25"/>
        <v>6</v>
      </c>
      <c r="BZ21" s="39">
        <f t="shared" si="26"/>
        <v>0.4</v>
      </c>
      <c r="CA21" s="39">
        <f t="shared" si="11"/>
        <v>1</v>
      </c>
      <c r="CB21" s="39">
        <f t="shared" si="12"/>
        <v>1</v>
      </c>
      <c r="CC21" s="39">
        <f t="shared" si="13"/>
        <v>1</v>
      </c>
      <c r="CD21" s="40"/>
    </row>
    <row r="22" spans="1:82" ht="35.25" x14ac:dyDescent="0.3">
      <c r="A22" s="25" t="s">
        <v>347</v>
      </c>
      <c r="B22" s="26" t="s">
        <v>348</v>
      </c>
      <c r="C22" s="27" t="s">
        <v>302</v>
      </c>
      <c r="D22" s="27" t="s">
        <v>88</v>
      </c>
      <c r="E22" s="28" t="s">
        <v>324</v>
      </c>
      <c r="F22" s="28" t="s">
        <v>352</v>
      </c>
      <c r="G22" s="28" t="s">
        <v>312</v>
      </c>
      <c r="H22" s="47">
        <v>17</v>
      </c>
      <c r="I22" s="46"/>
      <c r="J22" s="31"/>
      <c r="K22" s="31"/>
      <c r="L22" s="31"/>
      <c r="M22" s="31"/>
      <c r="N22" s="31">
        <v>2</v>
      </c>
      <c r="O22" s="31"/>
      <c r="P22" s="31"/>
      <c r="Q22" s="31"/>
      <c r="R22" s="31">
        <v>3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2">
        <f t="shared" si="16"/>
        <v>5</v>
      </c>
      <c r="AM22" s="32">
        <f t="shared" si="17"/>
        <v>0</v>
      </c>
      <c r="AN22" s="32">
        <f t="shared" si="18"/>
        <v>0</v>
      </c>
      <c r="AO22" s="32">
        <f t="shared" si="19"/>
        <v>0</v>
      </c>
      <c r="AP22" s="31">
        <v>3</v>
      </c>
      <c r="AQ22" s="31"/>
      <c r="AR22" s="31"/>
      <c r="AS22" s="31"/>
      <c r="AT22" s="32">
        <f t="shared" si="20"/>
        <v>5</v>
      </c>
      <c r="AU22" s="32">
        <f t="shared" si="21"/>
        <v>3</v>
      </c>
      <c r="AV22" s="33"/>
      <c r="AW22" s="31">
        <v>5</v>
      </c>
      <c r="AX22" s="31"/>
      <c r="AY22" s="31"/>
      <c r="AZ22" s="31"/>
      <c r="BA22" s="31">
        <v>5</v>
      </c>
      <c r="BB22" s="31"/>
      <c r="BC22" s="31"/>
      <c r="BD22" s="31"/>
      <c r="BE22" s="31"/>
      <c r="BF22" s="31"/>
      <c r="BG22" s="31"/>
      <c r="BH22" s="31"/>
      <c r="BI22" s="31">
        <v>0</v>
      </c>
      <c r="BJ22" s="31"/>
      <c r="BK22" s="31"/>
      <c r="BL22" s="31"/>
      <c r="BM22" s="31">
        <v>0</v>
      </c>
      <c r="BN22" s="31"/>
      <c r="BO22" s="31"/>
      <c r="BP22" s="31"/>
      <c r="BQ22" s="33"/>
      <c r="BR22" s="64">
        <f t="shared" si="22"/>
        <v>3</v>
      </c>
      <c r="BS22" s="65">
        <v>3</v>
      </c>
      <c r="BT22" s="64">
        <f t="shared" si="23"/>
        <v>3</v>
      </c>
      <c r="BU22" s="65">
        <v>3</v>
      </c>
      <c r="BV22" s="65"/>
      <c r="BW22" s="65"/>
      <c r="BX22" s="38">
        <f t="shared" si="24"/>
        <v>5</v>
      </c>
      <c r="BY22" s="38">
        <f t="shared" si="25"/>
        <v>3</v>
      </c>
      <c r="BZ22" s="39">
        <f t="shared" si="26"/>
        <v>0.29411764705882354</v>
      </c>
      <c r="CA22" s="39">
        <f t="shared" si="11"/>
        <v>0.6</v>
      </c>
      <c r="CB22" s="39">
        <f t="shared" si="12"/>
        <v>1</v>
      </c>
      <c r="CC22" s="39">
        <f t="shared" si="13"/>
        <v>1</v>
      </c>
      <c r="CD22" s="40"/>
    </row>
    <row r="23" spans="1:82" ht="35.25" x14ac:dyDescent="0.3">
      <c r="A23" s="25" t="s">
        <v>366</v>
      </c>
      <c r="B23" s="26" t="s">
        <v>367</v>
      </c>
      <c r="C23" s="27" t="s">
        <v>302</v>
      </c>
      <c r="D23" s="27" t="s">
        <v>88</v>
      </c>
      <c r="E23" s="28" t="s">
        <v>327</v>
      </c>
      <c r="F23" s="28" t="s">
        <v>424</v>
      </c>
      <c r="G23" s="28" t="s">
        <v>425</v>
      </c>
      <c r="H23" s="47">
        <v>15</v>
      </c>
      <c r="I23" s="46"/>
      <c r="J23" s="31">
        <v>6</v>
      </c>
      <c r="K23" s="31"/>
      <c r="L23" s="31"/>
      <c r="M23" s="31"/>
      <c r="N23" s="31">
        <v>3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>
        <f t="shared" si="16"/>
        <v>9</v>
      </c>
      <c r="AM23" s="32">
        <f t="shared" si="17"/>
        <v>0</v>
      </c>
      <c r="AN23" s="32">
        <f t="shared" si="18"/>
        <v>0</v>
      </c>
      <c r="AO23" s="32">
        <f t="shared" si="19"/>
        <v>0</v>
      </c>
      <c r="AP23" s="31">
        <v>9</v>
      </c>
      <c r="AQ23" s="31"/>
      <c r="AR23" s="31"/>
      <c r="AS23" s="31"/>
      <c r="AT23" s="32">
        <f t="shared" si="20"/>
        <v>9</v>
      </c>
      <c r="AU23" s="32">
        <f t="shared" si="21"/>
        <v>9</v>
      </c>
      <c r="AV23" s="33"/>
      <c r="AW23" s="31">
        <v>5</v>
      </c>
      <c r="AX23" s="31"/>
      <c r="AY23" s="31"/>
      <c r="AZ23" s="31"/>
      <c r="BA23" s="31">
        <v>7</v>
      </c>
      <c r="BB23" s="31"/>
      <c r="BC23" s="31"/>
      <c r="BD23" s="31"/>
      <c r="BE23" s="31">
        <v>0</v>
      </c>
      <c r="BF23" s="31"/>
      <c r="BG23" s="31"/>
      <c r="BH23" s="31"/>
      <c r="BI23" s="31">
        <v>4</v>
      </c>
      <c r="BJ23" s="31"/>
      <c r="BK23" s="31"/>
      <c r="BL23" s="31"/>
      <c r="BM23" s="31">
        <v>2</v>
      </c>
      <c r="BN23" s="31"/>
      <c r="BO23" s="31"/>
      <c r="BP23" s="31"/>
      <c r="BQ23" s="33"/>
      <c r="BR23" s="64">
        <f t="shared" si="22"/>
        <v>9</v>
      </c>
      <c r="BS23" s="65">
        <v>8</v>
      </c>
      <c r="BT23" s="64">
        <f t="shared" si="23"/>
        <v>9</v>
      </c>
      <c r="BU23" s="65">
        <v>8</v>
      </c>
      <c r="BV23" s="65"/>
      <c r="BW23" s="65"/>
      <c r="BX23" s="38">
        <f t="shared" si="24"/>
        <v>9</v>
      </c>
      <c r="BY23" s="38">
        <f t="shared" si="25"/>
        <v>9</v>
      </c>
      <c r="BZ23" s="39">
        <f t="shared" si="26"/>
        <v>0.6</v>
      </c>
      <c r="CA23" s="39">
        <f t="shared" si="11"/>
        <v>1</v>
      </c>
      <c r="CB23" s="39">
        <f t="shared" si="12"/>
        <v>0.88888888888888884</v>
      </c>
      <c r="CC23" s="39">
        <f t="shared" si="13"/>
        <v>0.88888888888888884</v>
      </c>
      <c r="CD23" s="40"/>
    </row>
    <row r="24" spans="1:82" ht="35.25" x14ac:dyDescent="0.3">
      <c r="A24" s="25" t="s">
        <v>366</v>
      </c>
      <c r="B24" s="26" t="s">
        <v>367</v>
      </c>
      <c r="C24" s="27" t="s">
        <v>302</v>
      </c>
      <c r="D24" s="27" t="s">
        <v>88</v>
      </c>
      <c r="E24" s="28" t="s">
        <v>327</v>
      </c>
      <c r="F24" s="28" t="s">
        <v>311</v>
      </c>
      <c r="G24" s="28" t="s">
        <v>312</v>
      </c>
      <c r="H24" s="47">
        <v>17</v>
      </c>
      <c r="I24" s="46"/>
      <c r="J24" s="31">
        <v>6</v>
      </c>
      <c r="K24" s="31"/>
      <c r="L24" s="31"/>
      <c r="M24" s="31">
        <v>1</v>
      </c>
      <c r="N24" s="31">
        <v>2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>
        <f t="shared" si="16"/>
        <v>8</v>
      </c>
      <c r="AM24" s="32">
        <f t="shared" si="17"/>
        <v>0</v>
      </c>
      <c r="AN24" s="32">
        <f t="shared" si="18"/>
        <v>0</v>
      </c>
      <c r="AO24" s="32">
        <f t="shared" si="19"/>
        <v>1</v>
      </c>
      <c r="AP24" s="31">
        <v>8</v>
      </c>
      <c r="AQ24" s="31"/>
      <c r="AR24" s="31"/>
      <c r="AS24" s="31">
        <v>1</v>
      </c>
      <c r="AT24" s="32">
        <f t="shared" si="20"/>
        <v>9</v>
      </c>
      <c r="AU24" s="32">
        <f t="shared" si="21"/>
        <v>9</v>
      </c>
      <c r="AV24" s="33"/>
      <c r="AW24" s="31">
        <v>5</v>
      </c>
      <c r="AX24" s="31"/>
      <c r="AY24" s="31"/>
      <c r="AZ24" s="31"/>
      <c r="BA24" s="31">
        <v>7</v>
      </c>
      <c r="BB24" s="31"/>
      <c r="BC24" s="31"/>
      <c r="BD24" s="31"/>
      <c r="BE24" s="31">
        <v>0</v>
      </c>
      <c r="BF24" s="31"/>
      <c r="BG24" s="31"/>
      <c r="BH24" s="31"/>
      <c r="BI24" s="31">
        <v>4</v>
      </c>
      <c r="BJ24" s="31"/>
      <c r="BK24" s="31"/>
      <c r="BL24" s="31"/>
      <c r="BM24" s="31">
        <v>2</v>
      </c>
      <c r="BN24" s="31"/>
      <c r="BO24" s="31"/>
      <c r="BP24" s="31"/>
      <c r="BQ24" s="33"/>
      <c r="BR24" s="64">
        <f t="shared" si="22"/>
        <v>9</v>
      </c>
      <c r="BS24" s="65">
        <v>8</v>
      </c>
      <c r="BT24" s="64">
        <f t="shared" si="23"/>
        <v>9</v>
      </c>
      <c r="BU24" s="65">
        <v>8</v>
      </c>
      <c r="BV24" s="65"/>
      <c r="BW24" s="65"/>
      <c r="BX24" s="38">
        <f t="shared" si="24"/>
        <v>9</v>
      </c>
      <c r="BY24" s="38">
        <f t="shared" si="25"/>
        <v>9</v>
      </c>
      <c r="BZ24" s="39">
        <f t="shared" si="26"/>
        <v>0.52941176470588236</v>
      </c>
      <c r="CA24" s="39">
        <f t="shared" si="11"/>
        <v>1</v>
      </c>
      <c r="CB24" s="39">
        <f t="shared" si="12"/>
        <v>0.88888888888888884</v>
      </c>
      <c r="CC24" s="39">
        <f t="shared" si="13"/>
        <v>0.88888888888888884</v>
      </c>
      <c r="CD24" s="40"/>
    </row>
    <row r="25" spans="1:82" ht="35.25" x14ac:dyDescent="0.3">
      <c r="A25" s="25" t="s">
        <v>434</v>
      </c>
      <c r="B25" s="26" t="s">
        <v>435</v>
      </c>
      <c r="C25" s="27" t="s">
        <v>302</v>
      </c>
      <c r="D25" s="27" t="s">
        <v>88</v>
      </c>
      <c r="E25" s="28" t="s">
        <v>83</v>
      </c>
      <c r="F25" s="48" t="s">
        <v>124</v>
      </c>
      <c r="G25" s="28" t="s">
        <v>436</v>
      </c>
      <c r="H25" s="47">
        <v>3</v>
      </c>
      <c r="I25" s="46"/>
      <c r="J25" s="31"/>
      <c r="K25" s="31"/>
      <c r="L25" s="31"/>
      <c r="M25" s="31"/>
      <c r="N25" s="31">
        <v>3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>
        <f t="shared" si="16"/>
        <v>3</v>
      </c>
      <c r="AM25" s="32">
        <f t="shared" si="17"/>
        <v>0</v>
      </c>
      <c r="AN25" s="32">
        <f t="shared" si="18"/>
        <v>0</v>
      </c>
      <c r="AO25" s="32">
        <f t="shared" si="19"/>
        <v>0</v>
      </c>
      <c r="AP25" s="31">
        <v>3</v>
      </c>
      <c r="AQ25" s="31"/>
      <c r="AR25" s="31"/>
      <c r="AS25" s="31"/>
      <c r="AT25" s="32">
        <f t="shared" si="20"/>
        <v>3</v>
      </c>
      <c r="AU25" s="32">
        <f t="shared" si="21"/>
        <v>3</v>
      </c>
      <c r="AV25" s="33"/>
      <c r="AW25" s="31">
        <v>2</v>
      </c>
      <c r="AX25" s="31"/>
      <c r="AY25" s="31"/>
      <c r="AZ25" s="31"/>
      <c r="BA25" s="31">
        <v>1</v>
      </c>
      <c r="BB25" s="31"/>
      <c r="BC25" s="31"/>
      <c r="BD25" s="31"/>
      <c r="BE25" s="31"/>
      <c r="BF25" s="31"/>
      <c r="BG25" s="31"/>
      <c r="BH25" s="31"/>
      <c r="BI25" s="31">
        <v>2</v>
      </c>
      <c r="BJ25" s="31"/>
      <c r="BK25" s="31"/>
      <c r="BL25" s="31"/>
      <c r="BM25" s="31">
        <v>3</v>
      </c>
      <c r="BN25" s="31"/>
      <c r="BO25" s="31"/>
      <c r="BP25" s="31"/>
      <c r="BQ25" s="33"/>
      <c r="BR25" s="102">
        <v>12</v>
      </c>
      <c r="BS25" s="65">
        <v>12</v>
      </c>
      <c r="BT25" s="102">
        <v>6</v>
      </c>
      <c r="BU25" s="65">
        <v>5</v>
      </c>
      <c r="BV25" s="65"/>
      <c r="BW25" s="65"/>
      <c r="BX25" s="38">
        <f t="shared" si="24"/>
        <v>3</v>
      </c>
      <c r="BY25" s="38">
        <f t="shared" si="25"/>
        <v>3</v>
      </c>
      <c r="BZ25" s="39">
        <f t="shared" si="26"/>
        <v>1</v>
      </c>
      <c r="CA25" s="39">
        <f t="shared" si="11"/>
        <v>1</v>
      </c>
      <c r="CB25" s="39">
        <f t="shared" si="12"/>
        <v>4</v>
      </c>
      <c r="CC25" s="39">
        <f t="shared" si="13"/>
        <v>1.6666666666666667</v>
      </c>
      <c r="CD25" s="40"/>
    </row>
    <row r="26" spans="1:82" ht="24" x14ac:dyDescent="0.3">
      <c r="A26" s="25" t="s">
        <v>369</v>
      </c>
      <c r="B26" s="26" t="s">
        <v>370</v>
      </c>
      <c r="C26" s="27" t="s">
        <v>302</v>
      </c>
      <c r="D26" s="27" t="s">
        <v>88</v>
      </c>
      <c r="E26" s="28" t="s">
        <v>406</v>
      </c>
      <c r="F26" s="28" t="s">
        <v>270</v>
      </c>
      <c r="G26" s="28" t="s">
        <v>371</v>
      </c>
      <c r="H26" s="47">
        <v>25</v>
      </c>
      <c r="I26" s="46"/>
      <c r="J26" s="31">
        <v>7</v>
      </c>
      <c r="K26" s="31">
        <v>5</v>
      </c>
      <c r="L26" s="31">
        <v>1</v>
      </c>
      <c r="M26" s="31"/>
      <c r="N26" s="31">
        <v>1</v>
      </c>
      <c r="O26" s="31">
        <v>1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>
        <f t="shared" si="16"/>
        <v>8</v>
      </c>
      <c r="AM26" s="32">
        <f t="shared" si="17"/>
        <v>6</v>
      </c>
      <c r="AN26" s="32">
        <f t="shared" si="18"/>
        <v>1</v>
      </c>
      <c r="AO26" s="32">
        <f t="shared" si="19"/>
        <v>0</v>
      </c>
      <c r="AP26" s="31">
        <v>8</v>
      </c>
      <c r="AQ26" s="31">
        <v>6</v>
      </c>
      <c r="AR26" s="31">
        <v>1</v>
      </c>
      <c r="AS26" s="31"/>
      <c r="AT26" s="32">
        <f t="shared" si="20"/>
        <v>15</v>
      </c>
      <c r="AU26" s="32">
        <f t="shared" si="21"/>
        <v>15</v>
      </c>
      <c r="AV26" s="33"/>
      <c r="AW26" s="31">
        <v>4</v>
      </c>
      <c r="AX26" s="31">
        <v>1</v>
      </c>
      <c r="AY26" s="31">
        <v>1</v>
      </c>
      <c r="AZ26" s="31"/>
      <c r="BA26" s="31">
        <v>6</v>
      </c>
      <c r="BB26" s="31">
        <v>5</v>
      </c>
      <c r="BC26" s="31">
        <v>1</v>
      </c>
      <c r="BD26" s="31"/>
      <c r="BE26" s="31">
        <v>0</v>
      </c>
      <c r="BF26" s="31">
        <v>0</v>
      </c>
      <c r="BG26" s="31">
        <v>0</v>
      </c>
      <c r="BH26" s="31"/>
      <c r="BI26" s="31">
        <v>1</v>
      </c>
      <c r="BJ26" s="31">
        <v>1</v>
      </c>
      <c r="BK26" s="31">
        <v>0</v>
      </c>
      <c r="BL26" s="31"/>
      <c r="BM26" s="31">
        <v>0</v>
      </c>
      <c r="BN26" s="31">
        <v>0</v>
      </c>
      <c r="BO26" s="31">
        <v>0</v>
      </c>
      <c r="BP26" s="31"/>
      <c r="BQ26" s="33"/>
      <c r="BR26" s="64">
        <f t="shared" ref="BR26:BR31" si="27">SUM(AU26)</f>
        <v>15</v>
      </c>
      <c r="BS26" s="65">
        <v>15</v>
      </c>
      <c r="BT26" s="64">
        <f t="shared" ref="BT26:BT31" si="28">SUM(AU26)</f>
        <v>15</v>
      </c>
      <c r="BU26" s="65">
        <v>15</v>
      </c>
      <c r="BV26" s="65"/>
      <c r="BW26" s="65"/>
      <c r="BX26" s="38">
        <f t="shared" si="24"/>
        <v>15</v>
      </c>
      <c r="BY26" s="38">
        <f t="shared" si="25"/>
        <v>15</v>
      </c>
      <c r="BZ26" s="39">
        <f t="shared" si="26"/>
        <v>0.6</v>
      </c>
      <c r="CA26" s="39">
        <f t="shared" si="11"/>
        <v>1</v>
      </c>
      <c r="CB26" s="39">
        <f t="shared" si="12"/>
        <v>1</v>
      </c>
      <c r="CC26" s="39">
        <f t="shared" si="13"/>
        <v>1</v>
      </c>
      <c r="CD26" s="40"/>
    </row>
    <row r="27" spans="1:82" ht="24" x14ac:dyDescent="0.3">
      <c r="A27" s="25" t="s">
        <v>437</v>
      </c>
      <c r="B27" s="26" t="s">
        <v>438</v>
      </c>
      <c r="C27" s="27" t="s">
        <v>302</v>
      </c>
      <c r="D27" s="27" t="s">
        <v>88</v>
      </c>
      <c r="E27" s="28" t="s">
        <v>406</v>
      </c>
      <c r="F27" s="28" t="s">
        <v>439</v>
      </c>
      <c r="G27" s="28" t="s">
        <v>440</v>
      </c>
      <c r="H27" s="47">
        <v>26</v>
      </c>
      <c r="I27" s="46"/>
      <c r="J27" s="31"/>
      <c r="K27" s="31"/>
      <c r="L27" s="31"/>
      <c r="M27" s="31"/>
      <c r="N27" s="31">
        <v>14</v>
      </c>
      <c r="O27" s="31">
        <v>8</v>
      </c>
      <c r="P27" s="31"/>
      <c r="Q27" s="31"/>
      <c r="R27" s="31">
        <v>1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>
        <f t="shared" si="16"/>
        <v>15</v>
      </c>
      <c r="AM27" s="32">
        <f t="shared" si="17"/>
        <v>8</v>
      </c>
      <c r="AN27" s="32">
        <f t="shared" si="18"/>
        <v>0</v>
      </c>
      <c r="AO27" s="32">
        <f t="shared" si="19"/>
        <v>0</v>
      </c>
      <c r="AP27" s="31">
        <v>12</v>
      </c>
      <c r="AQ27" s="31">
        <v>7</v>
      </c>
      <c r="AR27" s="31"/>
      <c r="AS27" s="31"/>
      <c r="AT27" s="32">
        <f t="shared" si="20"/>
        <v>23</v>
      </c>
      <c r="AU27" s="32">
        <f t="shared" si="21"/>
        <v>19</v>
      </c>
      <c r="AV27" s="33"/>
      <c r="AW27" s="31">
        <v>6</v>
      </c>
      <c r="AX27" s="31">
        <v>0</v>
      </c>
      <c r="AY27" s="31"/>
      <c r="AZ27" s="31"/>
      <c r="BA27" s="31">
        <v>12</v>
      </c>
      <c r="BB27" s="31">
        <v>6</v>
      </c>
      <c r="BC27" s="31"/>
      <c r="BD27" s="31"/>
      <c r="BE27" s="31">
        <v>0</v>
      </c>
      <c r="BF27" s="31">
        <v>0</v>
      </c>
      <c r="BG27" s="31"/>
      <c r="BH27" s="31"/>
      <c r="BI27" s="31">
        <v>2</v>
      </c>
      <c r="BJ27" s="31">
        <v>0</v>
      </c>
      <c r="BK27" s="31"/>
      <c r="BL27" s="31"/>
      <c r="BM27" s="31">
        <v>4</v>
      </c>
      <c r="BN27" s="31">
        <v>0</v>
      </c>
      <c r="BO27" s="31"/>
      <c r="BP27" s="31"/>
      <c r="BQ27" s="33"/>
      <c r="BR27" s="64">
        <f t="shared" si="27"/>
        <v>19</v>
      </c>
      <c r="BS27" s="65">
        <v>19</v>
      </c>
      <c r="BT27" s="64">
        <f t="shared" si="28"/>
        <v>19</v>
      </c>
      <c r="BU27" s="65">
        <v>10</v>
      </c>
      <c r="BV27" s="65"/>
      <c r="BW27" s="65"/>
      <c r="BX27" s="38">
        <f t="shared" si="24"/>
        <v>23</v>
      </c>
      <c r="BY27" s="38">
        <f t="shared" si="25"/>
        <v>19</v>
      </c>
      <c r="BZ27" s="39">
        <f t="shared" si="26"/>
        <v>0.88461538461538458</v>
      </c>
      <c r="CA27" s="39">
        <f t="shared" si="11"/>
        <v>0.82608695652173914</v>
      </c>
      <c r="CB27" s="39">
        <f t="shared" si="12"/>
        <v>1</v>
      </c>
      <c r="CC27" s="39">
        <f t="shared" si="13"/>
        <v>0.52631578947368418</v>
      </c>
      <c r="CD27" s="40"/>
    </row>
    <row r="28" spans="1:82" ht="24" x14ac:dyDescent="0.3">
      <c r="A28" s="25" t="s">
        <v>441</v>
      </c>
      <c r="B28" s="26" t="s">
        <v>442</v>
      </c>
      <c r="C28" s="27" t="s">
        <v>302</v>
      </c>
      <c r="D28" s="27" t="s">
        <v>88</v>
      </c>
      <c r="E28" s="28" t="s">
        <v>324</v>
      </c>
      <c r="F28" s="28" t="s">
        <v>325</v>
      </c>
      <c r="G28" s="63" t="s">
        <v>326</v>
      </c>
      <c r="H28" s="47">
        <v>15</v>
      </c>
      <c r="I28" s="46"/>
      <c r="J28" s="31"/>
      <c r="K28" s="31">
        <v>1</v>
      </c>
      <c r="L28" s="31"/>
      <c r="M28" s="31"/>
      <c r="N28" s="31">
        <v>2</v>
      </c>
      <c r="O28" s="31">
        <v>1</v>
      </c>
      <c r="P28" s="31"/>
      <c r="Q28" s="31"/>
      <c r="R28" s="31"/>
      <c r="S28" s="31">
        <v>1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2">
        <f t="shared" si="16"/>
        <v>2</v>
      </c>
      <c r="AM28" s="32">
        <f t="shared" si="17"/>
        <v>3</v>
      </c>
      <c r="AN28" s="32">
        <f t="shared" si="18"/>
        <v>0</v>
      </c>
      <c r="AO28" s="32">
        <f t="shared" si="19"/>
        <v>0</v>
      </c>
      <c r="AP28" s="31">
        <v>2</v>
      </c>
      <c r="AQ28" s="31">
        <v>3</v>
      </c>
      <c r="AR28" s="31"/>
      <c r="AS28" s="31"/>
      <c r="AT28" s="32">
        <f t="shared" si="20"/>
        <v>5</v>
      </c>
      <c r="AU28" s="32">
        <f t="shared" si="21"/>
        <v>5</v>
      </c>
      <c r="AV28" s="33"/>
      <c r="AW28" s="31">
        <v>0</v>
      </c>
      <c r="AX28" s="31">
        <v>0</v>
      </c>
      <c r="AY28" s="31"/>
      <c r="AZ28" s="31"/>
      <c r="BA28" s="31">
        <v>2</v>
      </c>
      <c r="BB28" s="31">
        <v>3</v>
      </c>
      <c r="BC28" s="31"/>
      <c r="BD28" s="31"/>
      <c r="BE28" s="31">
        <v>1</v>
      </c>
      <c r="BF28" s="31">
        <v>1</v>
      </c>
      <c r="BG28" s="31"/>
      <c r="BH28" s="31"/>
      <c r="BI28" s="31">
        <v>0</v>
      </c>
      <c r="BJ28" s="31">
        <v>0</v>
      </c>
      <c r="BK28" s="31"/>
      <c r="BL28" s="31"/>
      <c r="BM28" s="31">
        <v>0</v>
      </c>
      <c r="BN28" s="31">
        <v>0</v>
      </c>
      <c r="BO28" s="31"/>
      <c r="BP28" s="31"/>
      <c r="BQ28" s="33"/>
      <c r="BR28" s="64">
        <f t="shared" si="27"/>
        <v>5</v>
      </c>
      <c r="BS28" s="65">
        <v>4</v>
      </c>
      <c r="BT28" s="64">
        <f t="shared" si="28"/>
        <v>5</v>
      </c>
      <c r="BU28" s="65">
        <v>4</v>
      </c>
      <c r="BV28" s="65"/>
      <c r="BW28" s="65"/>
      <c r="BX28" s="38">
        <f t="shared" si="24"/>
        <v>5</v>
      </c>
      <c r="BY28" s="38">
        <f t="shared" si="25"/>
        <v>5</v>
      </c>
      <c r="BZ28" s="39">
        <f t="shared" si="26"/>
        <v>0.33333333333333331</v>
      </c>
      <c r="CA28" s="39">
        <f t="shared" si="11"/>
        <v>1</v>
      </c>
      <c r="CB28" s="39">
        <f t="shared" si="12"/>
        <v>0.8</v>
      </c>
      <c r="CC28" s="39">
        <f t="shared" si="13"/>
        <v>0.8</v>
      </c>
      <c r="CD28" s="40"/>
    </row>
    <row r="29" spans="1:82" ht="35.25" x14ac:dyDescent="0.3">
      <c r="A29" s="25" t="s">
        <v>372</v>
      </c>
      <c r="B29" s="26" t="s">
        <v>348</v>
      </c>
      <c r="C29" s="27" t="s">
        <v>302</v>
      </c>
      <c r="D29" s="27" t="s">
        <v>88</v>
      </c>
      <c r="E29" s="28" t="s">
        <v>231</v>
      </c>
      <c r="F29" s="28" t="s">
        <v>205</v>
      </c>
      <c r="G29" s="28" t="s">
        <v>312</v>
      </c>
      <c r="H29" s="47">
        <v>17</v>
      </c>
      <c r="I29" s="46"/>
      <c r="J29" s="31">
        <v>9</v>
      </c>
      <c r="K29" s="31">
        <v>1</v>
      </c>
      <c r="L29" s="31"/>
      <c r="M29" s="31"/>
      <c r="N29" s="31">
        <v>2</v>
      </c>
      <c r="O29" s="31"/>
      <c r="P29" s="31"/>
      <c r="Q29" s="31"/>
      <c r="R29" s="31">
        <v>1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2">
        <f t="shared" si="16"/>
        <v>12</v>
      </c>
      <c r="AM29" s="32">
        <f t="shared" si="17"/>
        <v>1</v>
      </c>
      <c r="AN29" s="32">
        <f t="shared" si="18"/>
        <v>0</v>
      </c>
      <c r="AO29" s="32">
        <f t="shared" si="19"/>
        <v>0</v>
      </c>
      <c r="AP29" s="31">
        <v>12</v>
      </c>
      <c r="AQ29" s="31">
        <v>1</v>
      </c>
      <c r="AR29" s="31"/>
      <c r="AS29" s="31"/>
      <c r="AT29" s="32">
        <f t="shared" si="20"/>
        <v>13</v>
      </c>
      <c r="AU29" s="32">
        <f t="shared" si="21"/>
        <v>13</v>
      </c>
      <c r="AV29" s="33"/>
      <c r="AW29" s="31">
        <v>5</v>
      </c>
      <c r="AX29" s="31">
        <v>0</v>
      </c>
      <c r="AY29" s="31"/>
      <c r="AZ29" s="31"/>
      <c r="BA29" s="31">
        <v>10</v>
      </c>
      <c r="BB29" s="31">
        <v>0</v>
      </c>
      <c r="BC29" s="31"/>
      <c r="BD29" s="31"/>
      <c r="BE29" s="31">
        <v>0</v>
      </c>
      <c r="BF29" s="31">
        <v>0</v>
      </c>
      <c r="BG29" s="31"/>
      <c r="BH29" s="31"/>
      <c r="BI29" s="31">
        <v>6</v>
      </c>
      <c r="BJ29" s="31">
        <v>0</v>
      </c>
      <c r="BK29" s="31"/>
      <c r="BL29" s="31"/>
      <c r="BM29" s="31">
        <v>4</v>
      </c>
      <c r="BN29" s="31">
        <v>0</v>
      </c>
      <c r="BO29" s="31"/>
      <c r="BP29" s="31"/>
      <c r="BQ29" s="33"/>
      <c r="BR29" s="64">
        <f t="shared" si="27"/>
        <v>13</v>
      </c>
      <c r="BS29" s="65">
        <v>13</v>
      </c>
      <c r="BT29" s="64">
        <f t="shared" si="28"/>
        <v>13</v>
      </c>
      <c r="BU29" s="65">
        <v>13</v>
      </c>
      <c r="BV29" s="65"/>
      <c r="BW29" s="65"/>
      <c r="BX29" s="38">
        <f t="shared" si="24"/>
        <v>13</v>
      </c>
      <c r="BY29" s="38">
        <f t="shared" si="25"/>
        <v>13</v>
      </c>
      <c r="BZ29" s="39">
        <f t="shared" si="26"/>
        <v>0.76470588235294112</v>
      </c>
      <c r="CA29" s="39">
        <f t="shared" si="11"/>
        <v>1</v>
      </c>
      <c r="CB29" s="39">
        <f t="shared" si="12"/>
        <v>1</v>
      </c>
      <c r="CC29" s="39">
        <f t="shared" si="13"/>
        <v>1</v>
      </c>
      <c r="CD29" s="40"/>
    </row>
    <row r="30" spans="1:82" ht="35.25" x14ac:dyDescent="0.3">
      <c r="A30" s="25" t="s">
        <v>378</v>
      </c>
      <c r="B30" s="26" t="s">
        <v>379</v>
      </c>
      <c r="C30" s="93" t="s">
        <v>302</v>
      </c>
      <c r="D30" s="93" t="s">
        <v>88</v>
      </c>
      <c r="E30" s="28" t="s">
        <v>83</v>
      </c>
      <c r="F30" s="28" t="s">
        <v>446</v>
      </c>
      <c r="G30" s="28" t="s">
        <v>447</v>
      </c>
      <c r="H30" s="47">
        <v>18</v>
      </c>
      <c r="I30" s="46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>
        <v>2</v>
      </c>
      <c r="AE30" s="103"/>
      <c r="AF30" s="103"/>
      <c r="AG30" s="103"/>
      <c r="AH30" s="103"/>
      <c r="AI30" s="103"/>
      <c r="AJ30" s="103"/>
      <c r="AK30" s="103"/>
      <c r="AL30" s="32">
        <f t="shared" si="16"/>
        <v>2</v>
      </c>
      <c r="AM30" s="32">
        <f t="shared" si="17"/>
        <v>0</v>
      </c>
      <c r="AN30" s="32">
        <f t="shared" si="18"/>
        <v>0</v>
      </c>
      <c r="AO30" s="32">
        <f t="shared" si="19"/>
        <v>0</v>
      </c>
      <c r="AP30" s="103">
        <v>2</v>
      </c>
      <c r="AQ30" s="103"/>
      <c r="AR30" s="103"/>
      <c r="AS30" s="103"/>
      <c r="AT30" s="32">
        <f t="shared" si="20"/>
        <v>2</v>
      </c>
      <c r="AU30" s="32">
        <f t="shared" si="21"/>
        <v>2</v>
      </c>
      <c r="AV30" s="33"/>
      <c r="AW30" s="103"/>
      <c r="AX30" s="103"/>
      <c r="AY30" s="103"/>
      <c r="AZ30" s="103"/>
      <c r="BA30" s="103">
        <v>2</v>
      </c>
      <c r="BB30" s="103"/>
      <c r="BC30" s="103"/>
      <c r="BD30" s="103"/>
      <c r="BE30" s="103">
        <v>2</v>
      </c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33"/>
      <c r="BR30" s="64">
        <f t="shared" si="27"/>
        <v>2</v>
      </c>
      <c r="BS30" s="102">
        <v>2</v>
      </c>
      <c r="BT30" s="64">
        <f t="shared" si="28"/>
        <v>2</v>
      </c>
      <c r="BU30" s="102">
        <v>2</v>
      </c>
      <c r="BV30" s="65"/>
      <c r="BW30" s="65"/>
      <c r="BX30" s="38">
        <f t="shared" si="24"/>
        <v>2</v>
      </c>
      <c r="BY30" s="38">
        <f t="shared" si="25"/>
        <v>2</v>
      </c>
      <c r="BZ30" s="39">
        <f t="shared" si="26"/>
        <v>0.1111111111111111</v>
      </c>
      <c r="CA30" s="39">
        <f t="shared" si="11"/>
        <v>1</v>
      </c>
      <c r="CB30" s="39">
        <f t="shared" si="12"/>
        <v>1</v>
      </c>
      <c r="CC30" s="39">
        <f t="shared" si="13"/>
        <v>1</v>
      </c>
      <c r="CD30" s="40"/>
    </row>
    <row r="31" spans="1:82" ht="46.5" x14ac:dyDescent="0.3">
      <c r="A31" s="61" t="s">
        <v>227</v>
      </c>
      <c r="B31" s="63" t="s">
        <v>230</v>
      </c>
      <c r="C31" s="27" t="s">
        <v>302</v>
      </c>
      <c r="D31" s="27" t="s">
        <v>88</v>
      </c>
      <c r="E31" s="28" t="s">
        <v>406</v>
      </c>
      <c r="F31" s="28" t="s">
        <v>316</v>
      </c>
      <c r="G31" s="63" t="s">
        <v>317</v>
      </c>
      <c r="H31" s="62">
        <v>17</v>
      </c>
      <c r="I31" s="4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>
        <f t="shared" si="16"/>
        <v>0</v>
      </c>
      <c r="AM31" s="32">
        <f t="shared" si="17"/>
        <v>0</v>
      </c>
      <c r="AN31" s="32">
        <f t="shared" si="18"/>
        <v>0</v>
      </c>
      <c r="AO31" s="32">
        <f t="shared" si="19"/>
        <v>0</v>
      </c>
      <c r="AP31" s="31"/>
      <c r="AQ31" s="31"/>
      <c r="AR31" s="31"/>
      <c r="AS31" s="31"/>
      <c r="AT31" s="32">
        <f t="shared" si="20"/>
        <v>0</v>
      </c>
      <c r="AU31" s="32">
        <f t="shared" si="21"/>
        <v>0</v>
      </c>
      <c r="AV31" s="33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3"/>
      <c r="BR31" s="64">
        <f t="shared" si="27"/>
        <v>0</v>
      </c>
      <c r="BS31" s="65"/>
      <c r="BT31" s="64">
        <f t="shared" si="28"/>
        <v>0</v>
      </c>
      <c r="BU31" s="65"/>
      <c r="BV31" s="65"/>
      <c r="BW31" s="65"/>
      <c r="BX31" s="38">
        <v>21</v>
      </c>
      <c r="BY31" s="38">
        <v>21</v>
      </c>
      <c r="BZ31" s="39">
        <f>SUM(BX31/H31)</f>
        <v>1.2352941176470589</v>
      </c>
      <c r="CA31" s="39" t="e">
        <f t="shared" si="11"/>
        <v>#DIV/0!</v>
      </c>
      <c r="CB31" s="39" t="e">
        <f t="shared" si="12"/>
        <v>#DIV/0!</v>
      </c>
      <c r="CC31" s="39" t="e">
        <f t="shared" si="13"/>
        <v>#DIV/0!</v>
      </c>
      <c r="CD31" s="40"/>
    </row>
    <row r="32" spans="1:82" ht="27.75" customHeight="1" x14ac:dyDescent="0.35">
      <c r="A32" s="179"/>
      <c r="B32" s="180"/>
      <c r="C32" s="171"/>
      <c r="D32" s="171"/>
      <c r="E32" s="172"/>
      <c r="F32" s="172"/>
      <c r="G32" s="180" t="s">
        <v>460</v>
      </c>
      <c r="H32" s="114">
        <f>SUM(H12:H31)</f>
        <v>356</v>
      </c>
      <c r="I32" s="114">
        <f t="shared" ref="I32:BT32" si="29">SUM(I12:I31)</f>
        <v>0</v>
      </c>
      <c r="J32" s="114">
        <f t="shared" si="29"/>
        <v>43</v>
      </c>
      <c r="K32" s="114">
        <f t="shared" si="29"/>
        <v>20</v>
      </c>
      <c r="L32" s="114">
        <f t="shared" si="29"/>
        <v>1</v>
      </c>
      <c r="M32" s="114">
        <f t="shared" si="29"/>
        <v>1</v>
      </c>
      <c r="N32" s="114">
        <f t="shared" si="29"/>
        <v>89</v>
      </c>
      <c r="O32" s="114">
        <f t="shared" si="29"/>
        <v>59</v>
      </c>
      <c r="P32" s="114">
        <f t="shared" si="29"/>
        <v>1</v>
      </c>
      <c r="Q32" s="114">
        <f t="shared" si="29"/>
        <v>0</v>
      </c>
      <c r="R32" s="114">
        <f t="shared" si="29"/>
        <v>14</v>
      </c>
      <c r="S32" s="114">
        <f t="shared" si="29"/>
        <v>6</v>
      </c>
      <c r="T32" s="114">
        <f t="shared" si="29"/>
        <v>0</v>
      </c>
      <c r="U32" s="114">
        <f t="shared" si="29"/>
        <v>0</v>
      </c>
      <c r="V32" s="114">
        <f t="shared" si="29"/>
        <v>0</v>
      </c>
      <c r="W32" s="114">
        <f t="shared" si="29"/>
        <v>0</v>
      </c>
      <c r="X32" s="114">
        <f t="shared" si="29"/>
        <v>0</v>
      </c>
      <c r="Y32" s="114">
        <f t="shared" si="29"/>
        <v>0</v>
      </c>
      <c r="Z32" s="114">
        <f t="shared" si="29"/>
        <v>0</v>
      </c>
      <c r="AA32" s="114">
        <f t="shared" si="29"/>
        <v>0</v>
      </c>
      <c r="AB32" s="114">
        <f t="shared" si="29"/>
        <v>0</v>
      </c>
      <c r="AC32" s="114">
        <f t="shared" si="29"/>
        <v>0</v>
      </c>
      <c r="AD32" s="114">
        <f t="shared" si="29"/>
        <v>2</v>
      </c>
      <c r="AE32" s="114">
        <f t="shared" si="29"/>
        <v>0</v>
      </c>
      <c r="AF32" s="114">
        <f t="shared" si="29"/>
        <v>0</v>
      </c>
      <c r="AG32" s="114">
        <f t="shared" si="29"/>
        <v>0</v>
      </c>
      <c r="AH32" s="114">
        <f t="shared" si="29"/>
        <v>0</v>
      </c>
      <c r="AI32" s="114">
        <f t="shared" si="29"/>
        <v>0</v>
      </c>
      <c r="AJ32" s="114">
        <f t="shared" si="29"/>
        <v>0</v>
      </c>
      <c r="AK32" s="114">
        <f t="shared" si="29"/>
        <v>0</v>
      </c>
      <c r="AL32" s="114">
        <f t="shared" si="29"/>
        <v>148</v>
      </c>
      <c r="AM32" s="114">
        <f t="shared" si="29"/>
        <v>85</v>
      </c>
      <c r="AN32" s="114">
        <f t="shared" si="29"/>
        <v>2</v>
      </c>
      <c r="AO32" s="114">
        <f t="shared" si="29"/>
        <v>1</v>
      </c>
      <c r="AP32" s="114">
        <f t="shared" si="29"/>
        <v>139</v>
      </c>
      <c r="AQ32" s="114">
        <f t="shared" si="29"/>
        <v>79</v>
      </c>
      <c r="AR32" s="114">
        <f t="shared" si="29"/>
        <v>2</v>
      </c>
      <c r="AS32" s="114">
        <f t="shared" si="29"/>
        <v>1</v>
      </c>
      <c r="AT32" s="114">
        <f t="shared" si="29"/>
        <v>236</v>
      </c>
      <c r="AU32" s="114">
        <f t="shared" si="29"/>
        <v>221</v>
      </c>
      <c r="AV32" s="114">
        <f t="shared" si="29"/>
        <v>0</v>
      </c>
      <c r="AW32" s="114">
        <f t="shared" si="29"/>
        <v>69</v>
      </c>
      <c r="AX32" s="114">
        <f t="shared" si="29"/>
        <v>20</v>
      </c>
      <c r="AY32" s="114">
        <f t="shared" si="29"/>
        <v>1</v>
      </c>
      <c r="AZ32" s="114">
        <f t="shared" si="29"/>
        <v>0</v>
      </c>
      <c r="BA32" s="114">
        <f t="shared" si="29"/>
        <v>132</v>
      </c>
      <c r="BB32" s="114">
        <f t="shared" si="29"/>
        <v>72</v>
      </c>
      <c r="BC32" s="114">
        <f t="shared" si="29"/>
        <v>1</v>
      </c>
      <c r="BD32" s="114">
        <f t="shared" si="29"/>
        <v>0</v>
      </c>
      <c r="BE32" s="114">
        <f t="shared" si="29"/>
        <v>9</v>
      </c>
      <c r="BF32" s="114">
        <f t="shared" si="29"/>
        <v>4</v>
      </c>
      <c r="BG32" s="114">
        <f t="shared" si="29"/>
        <v>0</v>
      </c>
      <c r="BH32" s="114">
        <f t="shared" si="29"/>
        <v>0</v>
      </c>
      <c r="BI32" s="114">
        <f t="shared" si="29"/>
        <v>40</v>
      </c>
      <c r="BJ32" s="114">
        <f t="shared" si="29"/>
        <v>17</v>
      </c>
      <c r="BK32" s="114">
        <f t="shared" si="29"/>
        <v>0</v>
      </c>
      <c r="BL32" s="114">
        <f t="shared" si="29"/>
        <v>0</v>
      </c>
      <c r="BM32" s="114">
        <f t="shared" si="29"/>
        <v>17</v>
      </c>
      <c r="BN32" s="114">
        <f t="shared" si="29"/>
        <v>0</v>
      </c>
      <c r="BO32" s="114">
        <f t="shared" si="29"/>
        <v>0</v>
      </c>
      <c r="BP32" s="114">
        <f t="shared" si="29"/>
        <v>0</v>
      </c>
      <c r="BQ32" s="114">
        <f t="shared" si="29"/>
        <v>0</v>
      </c>
      <c r="BR32" s="114">
        <f t="shared" si="29"/>
        <v>230</v>
      </c>
      <c r="BS32" s="114">
        <f t="shared" si="29"/>
        <v>222</v>
      </c>
      <c r="BT32" s="114">
        <f t="shared" si="29"/>
        <v>224</v>
      </c>
      <c r="BU32" s="114">
        <f t="shared" ref="BU32:BY32" si="30">SUM(BU12:BU31)</f>
        <v>203</v>
      </c>
      <c r="BV32" s="114">
        <f t="shared" si="30"/>
        <v>29</v>
      </c>
      <c r="BW32" s="114">
        <f t="shared" si="30"/>
        <v>29</v>
      </c>
      <c r="BX32" s="114">
        <f t="shared" si="30"/>
        <v>257</v>
      </c>
      <c r="BY32" s="114">
        <f t="shared" si="30"/>
        <v>242</v>
      </c>
      <c r="BZ32" s="173">
        <f>SUM(BX32/H32)</f>
        <v>0.7219101123595506</v>
      </c>
      <c r="CA32" s="39"/>
      <c r="CB32" s="39"/>
      <c r="CC32" s="39"/>
      <c r="CD32" s="40"/>
    </row>
    <row r="33" spans="1:82" ht="46.5" x14ac:dyDescent="0.3">
      <c r="A33" s="25" t="s">
        <v>305</v>
      </c>
      <c r="B33" s="26" t="s">
        <v>310</v>
      </c>
      <c r="C33" s="27" t="s">
        <v>302</v>
      </c>
      <c r="D33" s="27" t="s">
        <v>89</v>
      </c>
      <c r="E33" s="28" t="s">
        <v>307</v>
      </c>
      <c r="F33" s="28" t="s">
        <v>316</v>
      </c>
      <c r="G33" s="28" t="s">
        <v>317</v>
      </c>
      <c r="H33" s="47">
        <v>17</v>
      </c>
      <c r="I33" s="46"/>
      <c r="J33" s="31">
        <v>1</v>
      </c>
      <c r="K33" s="31">
        <v>1</v>
      </c>
      <c r="L33" s="31"/>
      <c r="M33" s="31"/>
      <c r="N33" s="31">
        <v>4</v>
      </c>
      <c r="O33" s="31">
        <v>2</v>
      </c>
      <c r="P33" s="31"/>
      <c r="Q33" s="31"/>
      <c r="R33" s="31">
        <v>1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>
        <f t="shared" ref="AL33:AL42" si="31">SUM(J33+N33+R33+V33+Z33+AD33+AH33)</f>
        <v>6</v>
      </c>
      <c r="AM33" s="32">
        <f t="shared" ref="AM33:AM42" si="32">SUM(K33+O33+S33+W33+AA33+AE33+AI33)</f>
        <v>3</v>
      </c>
      <c r="AN33" s="32">
        <f t="shared" ref="AN33:AN42" si="33">SUM(L33+P33+T33+X33+AB33+AF33+AJ33)</f>
        <v>0</v>
      </c>
      <c r="AO33" s="32">
        <f t="shared" ref="AO33:AO42" si="34">SUM(M33+Q33+U33+Y33+AC33+AG33+AK33)</f>
        <v>0</v>
      </c>
      <c r="AP33" s="31">
        <v>5</v>
      </c>
      <c r="AQ33" s="31">
        <v>3</v>
      </c>
      <c r="AR33" s="31"/>
      <c r="AS33" s="31"/>
      <c r="AT33" s="32">
        <f t="shared" ref="AT33:AT42" si="35">SUM(AL33:AO33)</f>
        <v>9</v>
      </c>
      <c r="AU33" s="32">
        <f t="shared" ref="AU33:AU42" si="36">SUM(AP33:AS33)</f>
        <v>8</v>
      </c>
      <c r="AV33" s="33"/>
      <c r="AW33" s="31">
        <v>3</v>
      </c>
      <c r="AX33" s="31">
        <v>1</v>
      </c>
      <c r="AY33" s="31"/>
      <c r="AZ33" s="31"/>
      <c r="BA33" s="31">
        <v>6</v>
      </c>
      <c r="BB33" s="31">
        <v>3</v>
      </c>
      <c r="BC33" s="31"/>
      <c r="BD33" s="31"/>
      <c r="BE33" s="31">
        <v>0</v>
      </c>
      <c r="BF33" s="31">
        <v>0</v>
      </c>
      <c r="BG33" s="31"/>
      <c r="BH33" s="31"/>
      <c r="BI33" s="31">
        <v>0</v>
      </c>
      <c r="BJ33" s="31">
        <v>1</v>
      </c>
      <c r="BK33" s="31"/>
      <c r="BL33" s="31"/>
      <c r="BM33" s="31">
        <v>0</v>
      </c>
      <c r="BN33" s="31">
        <v>1</v>
      </c>
      <c r="BO33" s="31"/>
      <c r="BP33" s="31"/>
      <c r="BQ33" s="33"/>
      <c r="BR33" s="64">
        <f>SUM(AU33)</f>
        <v>8</v>
      </c>
      <c r="BS33" s="65">
        <v>8</v>
      </c>
      <c r="BT33" s="64">
        <f>SUM(AU33)</f>
        <v>8</v>
      </c>
      <c r="BU33" s="65">
        <v>8</v>
      </c>
      <c r="BV33" s="65">
        <v>38</v>
      </c>
      <c r="BW33" s="65">
        <v>36</v>
      </c>
      <c r="BX33" s="38">
        <f t="shared" ref="BX33:BX42" si="37">SUM(AT33)</f>
        <v>9</v>
      </c>
      <c r="BY33" s="38">
        <f t="shared" ref="BY33:BY42" si="38">SUM(AU33)</f>
        <v>8</v>
      </c>
      <c r="BZ33" s="39">
        <f t="shared" ref="BZ33:BZ42" si="39">SUM(AT33/H33)</f>
        <v>0.52941176470588236</v>
      </c>
      <c r="CA33" s="39">
        <f t="shared" si="11"/>
        <v>0.88888888888888884</v>
      </c>
      <c r="CB33" s="39">
        <f t="shared" si="12"/>
        <v>1</v>
      </c>
      <c r="CC33" s="39">
        <f t="shared" si="13"/>
        <v>1</v>
      </c>
      <c r="CD33" s="40"/>
    </row>
    <row r="34" spans="1:82" ht="35.25" x14ac:dyDescent="0.3">
      <c r="A34" s="25" t="s">
        <v>313</v>
      </c>
      <c r="B34" s="26" t="s">
        <v>314</v>
      </c>
      <c r="C34" s="27" t="s">
        <v>302</v>
      </c>
      <c r="D34" s="27" t="s">
        <v>89</v>
      </c>
      <c r="E34" s="28" t="s">
        <v>298</v>
      </c>
      <c r="F34" s="28" t="s">
        <v>409</v>
      </c>
      <c r="G34" s="28" t="s">
        <v>304</v>
      </c>
      <c r="H34" s="47">
        <v>20</v>
      </c>
      <c r="I34" s="46"/>
      <c r="J34" s="31">
        <v>3</v>
      </c>
      <c r="K34" s="31">
        <v>19</v>
      </c>
      <c r="L34" s="31"/>
      <c r="M34" s="31">
        <v>1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>
        <f t="shared" si="31"/>
        <v>3</v>
      </c>
      <c r="AM34" s="32">
        <f t="shared" si="32"/>
        <v>19</v>
      </c>
      <c r="AN34" s="32">
        <f t="shared" si="33"/>
        <v>0</v>
      </c>
      <c r="AO34" s="32">
        <f t="shared" si="34"/>
        <v>1</v>
      </c>
      <c r="AP34" s="31">
        <v>3</v>
      </c>
      <c r="AQ34" s="31">
        <v>19</v>
      </c>
      <c r="AR34" s="31"/>
      <c r="AS34" s="31">
        <v>1</v>
      </c>
      <c r="AT34" s="32">
        <f t="shared" si="35"/>
        <v>23</v>
      </c>
      <c r="AU34" s="32">
        <f t="shared" si="36"/>
        <v>23</v>
      </c>
      <c r="AV34" s="33"/>
      <c r="AW34" s="31">
        <v>0</v>
      </c>
      <c r="AX34" s="31">
        <v>5</v>
      </c>
      <c r="AY34" s="31"/>
      <c r="AZ34" s="31">
        <v>0</v>
      </c>
      <c r="BA34" s="31">
        <v>2</v>
      </c>
      <c r="BB34" s="31">
        <v>17</v>
      </c>
      <c r="BC34" s="31"/>
      <c r="BD34" s="31">
        <v>0</v>
      </c>
      <c r="BE34" s="31">
        <v>0</v>
      </c>
      <c r="BF34" s="31">
        <v>0</v>
      </c>
      <c r="BG34" s="31"/>
      <c r="BH34" s="31">
        <v>0</v>
      </c>
      <c r="BI34" s="31">
        <v>2</v>
      </c>
      <c r="BJ34" s="31">
        <v>12</v>
      </c>
      <c r="BK34" s="31"/>
      <c r="BL34" s="31">
        <v>0</v>
      </c>
      <c r="BM34" s="31">
        <v>2</v>
      </c>
      <c r="BN34" s="31">
        <v>10</v>
      </c>
      <c r="BO34" s="31"/>
      <c r="BP34" s="31">
        <v>0</v>
      </c>
      <c r="BQ34" s="33"/>
      <c r="BR34" s="64">
        <f>SUM(AU34)</f>
        <v>23</v>
      </c>
      <c r="BS34" s="65">
        <v>23</v>
      </c>
      <c r="BT34" s="64">
        <f>SUM(AU34)</f>
        <v>23</v>
      </c>
      <c r="BU34" s="65">
        <v>23</v>
      </c>
      <c r="BV34" s="65"/>
      <c r="BW34" s="65"/>
      <c r="BX34" s="38">
        <f t="shared" si="37"/>
        <v>23</v>
      </c>
      <c r="BY34" s="38">
        <f t="shared" si="38"/>
        <v>23</v>
      </c>
      <c r="BZ34" s="39">
        <f t="shared" si="39"/>
        <v>1.1499999999999999</v>
      </c>
      <c r="CA34" s="39">
        <f t="shared" si="11"/>
        <v>1</v>
      </c>
      <c r="CB34" s="39">
        <f t="shared" si="12"/>
        <v>1</v>
      </c>
      <c r="CC34" s="39">
        <f t="shared" si="13"/>
        <v>1</v>
      </c>
      <c r="CD34" s="40"/>
    </row>
    <row r="35" spans="1:82" ht="24" x14ac:dyDescent="0.3">
      <c r="A35" s="61" t="s">
        <v>320</v>
      </c>
      <c r="B35" s="26" t="s">
        <v>321</v>
      </c>
      <c r="C35" s="61" t="s">
        <v>302</v>
      </c>
      <c r="D35" s="61" t="s">
        <v>89</v>
      </c>
      <c r="E35" s="28" t="s">
        <v>298</v>
      </c>
      <c r="F35" s="63" t="s">
        <v>415</v>
      </c>
      <c r="G35" s="63" t="s">
        <v>330</v>
      </c>
      <c r="H35" s="62">
        <v>25</v>
      </c>
      <c r="I35" s="46"/>
      <c r="J35" s="31">
        <v>4</v>
      </c>
      <c r="K35" s="31">
        <v>3</v>
      </c>
      <c r="L35" s="31"/>
      <c r="M35" s="31"/>
      <c r="N35" s="31">
        <v>4</v>
      </c>
      <c r="O35" s="31">
        <v>6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>
        <f t="shared" si="31"/>
        <v>8</v>
      </c>
      <c r="AM35" s="32">
        <f t="shared" si="32"/>
        <v>9</v>
      </c>
      <c r="AN35" s="32">
        <f t="shared" si="33"/>
        <v>0</v>
      </c>
      <c r="AO35" s="32">
        <f t="shared" si="34"/>
        <v>0</v>
      </c>
      <c r="AP35" s="31">
        <v>7</v>
      </c>
      <c r="AQ35" s="31">
        <v>7</v>
      </c>
      <c r="AR35" s="31"/>
      <c r="AS35" s="31"/>
      <c r="AT35" s="32">
        <f t="shared" si="35"/>
        <v>17</v>
      </c>
      <c r="AU35" s="32">
        <f t="shared" si="36"/>
        <v>14</v>
      </c>
      <c r="AV35" s="33"/>
      <c r="AW35" s="31">
        <v>2</v>
      </c>
      <c r="AX35" s="31">
        <v>1</v>
      </c>
      <c r="AY35" s="31"/>
      <c r="AZ35" s="31"/>
      <c r="BA35" s="31">
        <v>6</v>
      </c>
      <c r="BB35" s="31">
        <v>6</v>
      </c>
      <c r="BC35" s="31"/>
      <c r="BD35" s="31"/>
      <c r="BE35" s="31">
        <v>0</v>
      </c>
      <c r="BF35" s="31">
        <v>0</v>
      </c>
      <c r="BG35" s="31"/>
      <c r="BH35" s="31"/>
      <c r="BI35" s="31">
        <v>0</v>
      </c>
      <c r="BJ35" s="31">
        <v>0</v>
      </c>
      <c r="BK35" s="31"/>
      <c r="BL35" s="31"/>
      <c r="BM35" s="31">
        <v>0</v>
      </c>
      <c r="BN35" s="31">
        <v>0</v>
      </c>
      <c r="BO35" s="31"/>
      <c r="BP35" s="31"/>
      <c r="BQ35" s="33"/>
      <c r="BR35" s="64">
        <f>SUM(AU35)</f>
        <v>14</v>
      </c>
      <c r="BS35" s="65">
        <v>14</v>
      </c>
      <c r="BT35" s="64">
        <f>SUM(AU35)</f>
        <v>14</v>
      </c>
      <c r="BU35" s="65">
        <v>13</v>
      </c>
      <c r="BV35" s="65"/>
      <c r="BW35" s="65"/>
      <c r="BX35" s="38">
        <f t="shared" si="37"/>
        <v>17</v>
      </c>
      <c r="BY35" s="38">
        <f t="shared" si="38"/>
        <v>14</v>
      </c>
      <c r="BZ35" s="39">
        <f t="shared" si="39"/>
        <v>0.68</v>
      </c>
      <c r="CA35" s="39">
        <f t="shared" si="11"/>
        <v>0.82352941176470584</v>
      </c>
      <c r="CB35" s="39">
        <f t="shared" si="12"/>
        <v>1</v>
      </c>
      <c r="CC35" s="39">
        <f t="shared" si="13"/>
        <v>0.9285714285714286</v>
      </c>
      <c r="CD35" s="40"/>
    </row>
    <row r="36" spans="1:82" ht="24" x14ac:dyDescent="0.3">
      <c r="A36" s="25" t="s">
        <v>336</v>
      </c>
      <c r="B36" s="26" t="s">
        <v>337</v>
      </c>
      <c r="C36" s="27" t="s">
        <v>302</v>
      </c>
      <c r="D36" s="27" t="s">
        <v>89</v>
      </c>
      <c r="E36" s="28" t="s">
        <v>331</v>
      </c>
      <c r="F36" s="28" t="s">
        <v>284</v>
      </c>
      <c r="G36" s="28" t="s">
        <v>339</v>
      </c>
      <c r="H36" s="47">
        <v>17</v>
      </c>
      <c r="I36" s="46"/>
      <c r="J36" s="31">
        <v>1</v>
      </c>
      <c r="K36" s="31">
        <v>10</v>
      </c>
      <c r="L36" s="31"/>
      <c r="M36" s="31">
        <v>2</v>
      </c>
      <c r="N36" s="31"/>
      <c r="O36" s="31">
        <v>6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>
        <f t="shared" si="31"/>
        <v>1</v>
      </c>
      <c r="AM36" s="32">
        <f t="shared" si="32"/>
        <v>16</v>
      </c>
      <c r="AN36" s="32">
        <f t="shared" si="33"/>
        <v>0</v>
      </c>
      <c r="AO36" s="32">
        <f t="shared" si="34"/>
        <v>2</v>
      </c>
      <c r="AP36" s="31">
        <v>1</v>
      </c>
      <c r="AQ36" s="31">
        <v>15</v>
      </c>
      <c r="AR36" s="31"/>
      <c r="AS36" s="31">
        <v>2</v>
      </c>
      <c r="AT36" s="32">
        <f t="shared" si="35"/>
        <v>19</v>
      </c>
      <c r="AU36" s="32">
        <f t="shared" si="36"/>
        <v>18</v>
      </c>
      <c r="AV36" s="33"/>
      <c r="AW36" s="31">
        <v>1</v>
      </c>
      <c r="AX36" s="31">
        <v>15</v>
      </c>
      <c r="AY36" s="31"/>
      <c r="AZ36" s="31"/>
      <c r="BA36" s="31">
        <v>1</v>
      </c>
      <c r="BB36" s="31">
        <v>16</v>
      </c>
      <c r="BC36" s="31"/>
      <c r="BD36" s="31">
        <v>2</v>
      </c>
      <c r="BE36" s="31">
        <v>1</v>
      </c>
      <c r="BF36" s="31">
        <v>0</v>
      </c>
      <c r="BG36" s="31"/>
      <c r="BH36" s="31">
        <v>0</v>
      </c>
      <c r="BI36" s="31">
        <v>0</v>
      </c>
      <c r="BJ36" s="31">
        <v>2</v>
      </c>
      <c r="BK36" s="31"/>
      <c r="BL36" s="31"/>
      <c r="BM36" s="31">
        <v>1</v>
      </c>
      <c r="BN36" s="31">
        <v>6</v>
      </c>
      <c r="BO36" s="31"/>
      <c r="BP36" s="31"/>
      <c r="BQ36" s="33"/>
      <c r="BR36" s="64">
        <f>SUM(AU36)</f>
        <v>18</v>
      </c>
      <c r="BS36" s="65">
        <v>18</v>
      </c>
      <c r="BT36" s="64">
        <f>SUM(AU36)</f>
        <v>18</v>
      </c>
      <c r="BU36" s="65">
        <v>16</v>
      </c>
      <c r="BV36" s="65"/>
      <c r="BW36" s="65"/>
      <c r="BX36" s="38">
        <f t="shared" si="37"/>
        <v>19</v>
      </c>
      <c r="BY36" s="38">
        <f t="shared" si="38"/>
        <v>18</v>
      </c>
      <c r="BZ36" s="39">
        <f t="shared" si="39"/>
        <v>1.1176470588235294</v>
      </c>
      <c r="CA36" s="39">
        <f t="shared" si="11"/>
        <v>0.94736842105263153</v>
      </c>
      <c r="CB36" s="39">
        <f t="shared" si="12"/>
        <v>1</v>
      </c>
      <c r="CC36" s="39">
        <f t="shared" si="13"/>
        <v>0.88888888888888884</v>
      </c>
      <c r="CD36" s="40"/>
    </row>
    <row r="37" spans="1:82" ht="35.25" x14ac:dyDescent="0.3">
      <c r="A37" s="25" t="s">
        <v>359</v>
      </c>
      <c r="B37" s="26" t="s">
        <v>360</v>
      </c>
      <c r="C37" s="93" t="s">
        <v>302</v>
      </c>
      <c r="D37" s="93" t="s">
        <v>89</v>
      </c>
      <c r="E37" s="55" t="s">
        <v>331</v>
      </c>
      <c r="F37" s="55" t="s">
        <v>365</v>
      </c>
      <c r="G37" s="55" t="s">
        <v>309</v>
      </c>
      <c r="H37" s="47">
        <v>17</v>
      </c>
      <c r="I37" s="46"/>
      <c r="J37" s="31"/>
      <c r="K37" s="31">
        <v>1</v>
      </c>
      <c r="L37" s="31"/>
      <c r="M37" s="31"/>
      <c r="N37" s="31">
        <v>7</v>
      </c>
      <c r="O37" s="31">
        <v>16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>
        <f t="shared" si="31"/>
        <v>7</v>
      </c>
      <c r="AM37" s="32">
        <f t="shared" si="32"/>
        <v>17</v>
      </c>
      <c r="AN37" s="32">
        <f t="shared" si="33"/>
        <v>0</v>
      </c>
      <c r="AO37" s="32">
        <f t="shared" si="34"/>
        <v>0</v>
      </c>
      <c r="AP37" s="31">
        <v>7</v>
      </c>
      <c r="AQ37" s="31">
        <v>17</v>
      </c>
      <c r="AR37" s="31"/>
      <c r="AS37" s="31"/>
      <c r="AT37" s="32">
        <f t="shared" si="35"/>
        <v>24</v>
      </c>
      <c r="AU37" s="32">
        <f t="shared" si="36"/>
        <v>24</v>
      </c>
      <c r="AV37" s="33"/>
      <c r="AW37" s="31">
        <v>2</v>
      </c>
      <c r="AX37" s="31">
        <v>1</v>
      </c>
      <c r="AY37" s="31"/>
      <c r="AZ37" s="31"/>
      <c r="BA37" s="31">
        <v>4</v>
      </c>
      <c r="BB37" s="31">
        <v>16</v>
      </c>
      <c r="BC37" s="31"/>
      <c r="BD37" s="31"/>
      <c r="BE37" s="31">
        <v>0</v>
      </c>
      <c r="BF37" s="31">
        <v>0</v>
      </c>
      <c r="BG37" s="31"/>
      <c r="BH37" s="31"/>
      <c r="BI37" s="31">
        <v>5</v>
      </c>
      <c r="BJ37" s="31">
        <v>9</v>
      </c>
      <c r="BK37" s="31"/>
      <c r="BL37" s="31"/>
      <c r="BM37" s="31">
        <v>0</v>
      </c>
      <c r="BN37" s="31">
        <v>0</v>
      </c>
      <c r="BO37" s="31"/>
      <c r="BP37" s="31"/>
      <c r="BQ37" s="33"/>
      <c r="BR37" s="64">
        <f>SUM(AU37)</f>
        <v>24</v>
      </c>
      <c r="BS37" s="65">
        <v>22</v>
      </c>
      <c r="BT37" s="64">
        <f>SUM(AU37)</f>
        <v>24</v>
      </c>
      <c r="BU37" s="65">
        <v>22</v>
      </c>
      <c r="BV37" s="65"/>
      <c r="BW37" s="65"/>
      <c r="BX37" s="38">
        <f t="shared" si="37"/>
        <v>24</v>
      </c>
      <c r="BY37" s="38">
        <f t="shared" si="38"/>
        <v>24</v>
      </c>
      <c r="BZ37" s="39">
        <f t="shared" si="39"/>
        <v>1.411764705882353</v>
      </c>
      <c r="CA37" s="39">
        <f t="shared" si="11"/>
        <v>1</v>
      </c>
      <c r="CB37" s="39">
        <f t="shared" si="12"/>
        <v>0.91666666666666663</v>
      </c>
      <c r="CC37" s="39">
        <f t="shared" si="13"/>
        <v>0.91666666666666663</v>
      </c>
      <c r="CD37" s="40"/>
    </row>
    <row r="38" spans="1:82" ht="35.25" x14ac:dyDescent="0.3">
      <c r="A38" s="25" t="s">
        <v>434</v>
      </c>
      <c r="B38" s="26" t="s">
        <v>435</v>
      </c>
      <c r="C38" s="27" t="s">
        <v>302</v>
      </c>
      <c r="D38" s="27" t="s">
        <v>89</v>
      </c>
      <c r="E38" s="28" t="s">
        <v>83</v>
      </c>
      <c r="F38" s="48" t="s">
        <v>124</v>
      </c>
      <c r="G38" s="28" t="s">
        <v>436</v>
      </c>
      <c r="H38" s="47">
        <v>3</v>
      </c>
      <c r="I38" s="46"/>
      <c r="J38" s="31"/>
      <c r="K38" s="31"/>
      <c r="L38" s="31"/>
      <c r="M38" s="31"/>
      <c r="N38" s="31">
        <v>1</v>
      </c>
      <c r="O38" s="31"/>
      <c r="P38" s="31"/>
      <c r="Q38" s="31"/>
      <c r="R38" s="31">
        <v>2</v>
      </c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>
        <f t="shared" si="31"/>
        <v>3</v>
      </c>
      <c r="AM38" s="32">
        <f t="shared" si="32"/>
        <v>0</v>
      </c>
      <c r="AN38" s="32">
        <f t="shared" si="33"/>
        <v>0</v>
      </c>
      <c r="AO38" s="32">
        <f t="shared" si="34"/>
        <v>0</v>
      </c>
      <c r="AP38" s="31">
        <v>3</v>
      </c>
      <c r="AQ38" s="31"/>
      <c r="AR38" s="31"/>
      <c r="AS38" s="31"/>
      <c r="AT38" s="32">
        <f t="shared" si="35"/>
        <v>3</v>
      </c>
      <c r="AU38" s="32">
        <f t="shared" si="36"/>
        <v>3</v>
      </c>
      <c r="AV38" s="33"/>
      <c r="AW38" s="31">
        <v>1</v>
      </c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>
        <v>1</v>
      </c>
      <c r="BJ38" s="31"/>
      <c r="BK38" s="31"/>
      <c r="BL38" s="31"/>
      <c r="BM38" s="31">
        <v>3</v>
      </c>
      <c r="BN38" s="31"/>
      <c r="BO38" s="31"/>
      <c r="BP38" s="31"/>
      <c r="BQ38" s="33"/>
      <c r="BR38" s="102">
        <v>6</v>
      </c>
      <c r="BS38" s="65">
        <v>6</v>
      </c>
      <c r="BT38" s="102">
        <v>6</v>
      </c>
      <c r="BU38" s="65">
        <v>6</v>
      </c>
      <c r="BV38" s="65"/>
      <c r="BW38" s="65"/>
      <c r="BX38" s="38">
        <f t="shared" si="37"/>
        <v>3</v>
      </c>
      <c r="BY38" s="38">
        <f t="shared" si="38"/>
        <v>3</v>
      </c>
      <c r="BZ38" s="39">
        <f t="shared" si="39"/>
        <v>1</v>
      </c>
      <c r="CA38" s="39">
        <f t="shared" si="11"/>
        <v>1</v>
      </c>
      <c r="CB38" s="39">
        <f t="shared" si="12"/>
        <v>2</v>
      </c>
      <c r="CC38" s="39">
        <f t="shared" si="13"/>
        <v>2</v>
      </c>
      <c r="CD38" s="40"/>
    </row>
    <row r="39" spans="1:82" ht="35.25" x14ac:dyDescent="0.3">
      <c r="A39" s="25" t="s">
        <v>372</v>
      </c>
      <c r="B39" s="26" t="s">
        <v>348</v>
      </c>
      <c r="C39" s="27" t="s">
        <v>302</v>
      </c>
      <c r="D39" s="27" t="s">
        <v>89</v>
      </c>
      <c r="E39" s="28" t="s">
        <v>298</v>
      </c>
      <c r="F39" s="28" t="s">
        <v>217</v>
      </c>
      <c r="G39" s="28" t="s">
        <v>351</v>
      </c>
      <c r="H39" s="47">
        <v>18</v>
      </c>
      <c r="I39" s="46"/>
      <c r="J39" s="31"/>
      <c r="K39" s="31"/>
      <c r="L39" s="31"/>
      <c r="M39" s="31"/>
      <c r="N39" s="31">
        <v>9</v>
      </c>
      <c r="O39" s="31">
        <v>2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>
        <f t="shared" si="31"/>
        <v>9</v>
      </c>
      <c r="AM39" s="32">
        <f t="shared" si="32"/>
        <v>2</v>
      </c>
      <c r="AN39" s="32">
        <f t="shared" si="33"/>
        <v>0</v>
      </c>
      <c r="AO39" s="32">
        <f t="shared" si="34"/>
        <v>0</v>
      </c>
      <c r="AP39" s="31">
        <v>9</v>
      </c>
      <c r="AQ39" s="31">
        <v>2</v>
      </c>
      <c r="AR39" s="31"/>
      <c r="AS39" s="31"/>
      <c r="AT39" s="32">
        <f t="shared" si="35"/>
        <v>11</v>
      </c>
      <c r="AU39" s="32">
        <f t="shared" si="36"/>
        <v>11</v>
      </c>
      <c r="AV39" s="33"/>
      <c r="AW39" s="31">
        <v>6</v>
      </c>
      <c r="AX39" s="31">
        <v>2</v>
      </c>
      <c r="AY39" s="31"/>
      <c r="AZ39" s="31"/>
      <c r="BA39" s="31">
        <v>9</v>
      </c>
      <c r="BB39" s="31">
        <v>2</v>
      </c>
      <c r="BC39" s="31"/>
      <c r="BD39" s="31"/>
      <c r="BE39" s="31">
        <v>0</v>
      </c>
      <c r="BF39" s="31">
        <v>0</v>
      </c>
      <c r="BG39" s="31"/>
      <c r="BH39" s="31"/>
      <c r="BI39" s="31">
        <v>7</v>
      </c>
      <c r="BJ39" s="31">
        <v>2</v>
      </c>
      <c r="BK39" s="31"/>
      <c r="BL39" s="31"/>
      <c r="BM39" s="31">
        <v>5</v>
      </c>
      <c r="BN39" s="31">
        <v>1</v>
      </c>
      <c r="BO39" s="31"/>
      <c r="BP39" s="31"/>
      <c r="BQ39" s="33"/>
      <c r="BR39" s="64">
        <f>SUM(AU39)</f>
        <v>11</v>
      </c>
      <c r="BS39" s="65">
        <v>11</v>
      </c>
      <c r="BT39" s="64">
        <f>SUM(AU39)</f>
        <v>11</v>
      </c>
      <c r="BU39" s="65">
        <v>11</v>
      </c>
      <c r="BV39" s="65"/>
      <c r="BW39" s="65"/>
      <c r="BX39" s="38">
        <f t="shared" si="37"/>
        <v>11</v>
      </c>
      <c r="BY39" s="38">
        <f t="shared" si="38"/>
        <v>11</v>
      </c>
      <c r="BZ39" s="39">
        <f t="shared" si="39"/>
        <v>0.61111111111111116</v>
      </c>
      <c r="CA39" s="39">
        <f t="shared" si="11"/>
        <v>1</v>
      </c>
      <c r="CB39" s="39">
        <f t="shared" si="12"/>
        <v>1</v>
      </c>
      <c r="CC39" s="39">
        <f t="shared" si="13"/>
        <v>1</v>
      </c>
      <c r="CD39" s="40"/>
    </row>
    <row r="40" spans="1:82" ht="35.25" x14ac:dyDescent="0.3">
      <c r="A40" s="25" t="s">
        <v>372</v>
      </c>
      <c r="B40" s="26" t="s">
        <v>348</v>
      </c>
      <c r="C40" s="27" t="s">
        <v>302</v>
      </c>
      <c r="D40" s="27" t="s">
        <v>89</v>
      </c>
      <c r="E40" s="28" t="s">
        <v>331</v>
      </c>
      <c r="F40" s="28" t="s">
        <v>443</v>
      </c>
      <c r="G40" s="28" t="s">
        <v>425</v>
      </c>
      <c r="H40" s="47">
        <v>15</v>
      </c>
      <c r="I40" s="46"/>
      <c r="J40" s="31">
        <v>2</v>
      </c>
      <c r="K40" s="31">
        <v>0</v>
      </c>
      <c r="L40" s="31"/>
      <c r="M40" s="31"/>
      <c r="N40" s="31">
        <v>10</v>
      </c>
      <c r="O40" s="31">
        <v>2</v>
      </c>
      <c r="P40" s="31"/>
      <c r="Q40" s="31"/>
      <c r="R40" s="31"/>
      <c r="S40" s="31">
        <v>1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2">
        <f t="shared" si="31"/>
        <v>12</v>
      </c>
      <c r="AM40" s="32">
        <f t="shared" si="32"/>
        <v>3</v>
      </c>
      <c r="AN40" s="32">
        <f t="shared" si="33"/>
        <v>0</v>
      </c>
      <c r="AO40" s="32">
        <f t="shared" si="34"/>
        <v>0</v>
      </c>
      <c r="AP40" s="31">
        <v>7</v>
      </c>
      <c r="AQ40" s="31">
        <v>1</v>
      </c>
      <c r="AR40" s="31"/>
      <c r="AS40" s="31"/>
      <c r="AT40" s="32">
        <f t="shared" si="35"/>
        <v>15</v>
      </c>
      <c r="AU40" s="32">
        <f t="shared" si="36"/>
        <v>8</v>
      </c>
      <c r="AV40" s="33"/>
      <c r="AW40" s="31">
        <v>3</v>
      </c>
      <c r="AX40" s="31">
        <v>0</v>
      </c>
      <c r="AY40" s="31"/>
      <c r="AZ40" s="31"/>
      <c r="BA40" s="31">
        <v>12</v>
      </c>
      <c r="BB40" s="31">
        <v>3</v>
      </c>
      <c r="BC40" s="31"/>
      <c r="BD40" s="31"/>
      <c r="BE40" s="31">
        <v>0</v>
      </c>
      <c r="BF40" s="31">
        <v>0</v>
      </c>
      <c r="BG40" s="31"/>
      <c r="BH40" s="31"/>
      <c r="BI40" s="31">
        <v>4</v>
      </c>
      <c r="BJ40" s="31">
        <v>1</v>
      </c>
      <c r="BK40" s="31"/>
      <c r="BL40" s="31"/>
      <c r="BM40" s="31">
        <v>6</v>
      </c>
      <c r="BN40" s="31">
        <v>0</v>
      </c>
      <c r="BO40" s="31"/>
      <c r="BP40" s="31"/>
      <c r="BQ40" s="33"/>
      <c r="BR40" s="64">
        <f>SUM(AU40)</f>
        <v>8</v>
      </c>
      <c r="BS40" s="65">
        <v>7</v>
      </c>
      <c r="BT40" s="64">
        <f>SUM(AU40)</f>
        <v>8</v>
      </c>
      <c r="BU40" s="65">
        <v>7</v>
      </c>
      <c r="BV40" s="65"/>
      <c r="BW40" s="65"/>
      <c r="BX40" s="38">
        <f t="shared" si="37"/>
        <v>15</v>
      </c>
      <c r="BY40" s="38">
        <f t="shared" si="38"/>
        <v>8</v>
      </c>
      <c r="BZ40" s="39">
        <f t="shared" si="39"/>
        <v>1</v>
      </c>
      <c r="CA40" s="39">
        <f t="shared" si="11"/>
        <v>0.53333333333333333</v>
      </c>
      <c r="CB40" s="39">
        <f t="shared" si="12"/>
        <v>0.875</v>
      </c>
      <c r="CC40" s="39">
        <f t="shared" si="13"/>
        <v>0.875</v>
      </c>
      <c r="CD40" s="40"/>
    </row>
    <row r="41" spans="1:82" ht="35.25" x14ac:dyDescent="0.3">
      <c r="A41" s="25" t="s">
        <v>372</v>
      </c>
      <c r="B41" s="26" t="s">
        <v>348</v>
      </c>
      <c r="C41" s="27" t="s">
        <v>302</v>
      </c>
      <c r="D41" s="27" t="s">
        <v>89</v>
      </c>
      <c r="E41" s="28" t="s">
        <v>331</v>
      </c>
      <c r="F41" s="28" t="s">
        <v>207</v>
      </c>
      <c r="G41" s="28" t="s">
        <v>312</v>
      </c>
      <c r="H41" s="47">
        <v>20</v>
      </c>
      <c r="I41" s="46"/>
      <c r="J41" s="31">
        <v>23</v>
      </c>
      <c r="K41" s="31">
        <v>1</v>
      </c>
      <c r="L41" s="31"/>
      <c r="M41" s="31"/>
      <c r="N41" s="31">
        <v>1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2">
        <f t="shared" si="31"/>
        <v>24</v>
      </c>
      <c r="AM41" s="32">
        <f t="shared" si="32"/>
        <v>1</v>
      </c>
      <c r="AN41" s="32">
        <f t="shared" si="33"/>
        <v>0</v>
      </c>
      <c r="AO41" s="32">
        <f t="shared" si="34"/>
        <v>0</v>
      </c>
      <c r="AP41" s="31">
        <v>21</v>
      </c>
      <c r="AQ41" s="31">
        <v>1</v>
      </c>
      <c r="AR41" s="31"/>
      <c r="AS41" s="31"/>
      <c r="AT41" s="32">
        <f t="shared" si="35"/>
        <v>25</v>
      </c>
      <c r="AU41" s="32">
        <f t="shared" si="36"/>
        <v>22</v>
      </c>
      <c r="AV41" s="33"/>
      <c r="AW41" s="31">
        <v>12</v>
      </c>
      <c r="AX41" s="31">
        <v>1</v>
      </c>
      <c r="AY41" s="31"/>
      <c r="AZ41" s="31"/>
      <c r="BA41" s="31">
        <v>24</v>
      </c>
      <c r="BB41" s="31">
        <v>1</v>
      </c>
      <c r="BC41" s="31"/>
      <c r="BD41" s="31"/>
      <c r="BE41" s="31">
        <v>0</v>
      </c>
      <c r="BF41" s="31">
        <v>0</v>
      </c>
      <c r="BG41" s="31"/>
      <c r="BH41" s="31"/>
      <c r="BI41" s="31">
        <v>15</v>
      </c>
      <c r="BJ41" s="31">
        <v>1</v>
      </c>
      <c r="BK41" s="31"/>
      <c r="BL41" s="31"/>
      <c r="BM41" s="31">
        <v>8</v>
      </c>
      <c r="BN41" s="31">
        <v>0</v>
      </c>
      <c r="BO41" s="31"/>
      <c r="BP41" s="31"/>
      <c r="BQ41" s="33"/>
      <c r="BR41" s="64">
        <f>SUM(AU41)</f>
        <v>22</v>
      </c>
      <c r="BS41" s="65">
        <v>22</v>
      </c>
      <c r="BT41" s="64">
        <f>SUM(AU41)</f>
        <v>22</v>
      </c>
      <c r="BU41" s="65">
        <v>15</v>
      </c>
      <c r="BV41" s="65"/>
      <c r="BW41" s="65"/>
      <c r="BX41" s="38">
        <f t="shared" si="37"/>
        <v>25</v>
      </c>
      <c r="BY41" s="38">
        <f t="shared" si="38"/>
        <v>22</v>
      </c>
      <c r="BZ41" s="39">
        <f t="shared" si="39"/>
        <v>1.25</v>
      </c>
      <c r="CA41" s="39">
        <f t="shared" si="11"/>
        <v>0.88</v>
      </c>
      <c r="CB41" s="39">
        <f t="shared" si="12"/>
        <v>1</v>
      </c>
      <c r="CC41" s="39">
        <f t="shared" si="13"/>
        <v>0.68181818181818177</v>
      </c>
      <c r="CD41" s="40"/>
    </row>
    <row r="42" spans="1:82" ht="35.25" x14ac:dyDescent="0.3">
      <c r="A42" s="25" t="s">
        <v>372</v>
      </c>
      <c r="B42" s="26" t="s">
        <v>348</v>
      </c>
      <c r="C42" s="27" t="s">
        <v>302</v>
      </c>
      <c r="D42" s="27" t="s">
        <v>89</v>
      </c>
      <c r="E42" s="28" t="s">
        <v>331</v>
      </c>
      <c r="F42" s="28" t="s">
        <v>205</v>
      </c>
      <c r="G42" s="28" t="s">
        <v>312</v>
      </c>
      <c r="H42" s="47">
        <v>17</v>
      </c>
      <c r="I42" s="46"/>
      <c r="J42" s="31">
        <v>14</v>
      </c>
      <c r="K42" s="31">
        <v>5</v>
      </c>
      <c r="L42" s="31"/>
      <c r="M42" s="31"/>
      <c r="N42" s="31">
        <v>1</v>
      </c>
      <c r="O42" s="31"/>
      <c r="P42" s="31"/>
      <c r="Q42" s="31"/>
      <c r="R42" s="31"/>
      <c r="S42" s="31">
        <v>1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2">
        <f t="shared" si="31"/>
        <v>15</v>
      </c>
      <c r="AM42" s="32">
        <f t="shared" si="32"/>
        <v>6</v>
      </c>
      <c r="AN42" s="32">
        <f t="shared" si="33"/>
        <v>0</v>
      </c>
      <c r="AO42" s="32">
        <f t="shared" si="34"/>
        <v>0</v>
      </c>
      <c r="AP42" s="31">
        <v>17</v>
      </c>
      <c r="AQ42" s="31">
        <v>3</v>
      </c>
      <c r="AR42" s="31"/>
      <c r="AS42" s="31"/>
      <c r="AT42" s="32">
        <f t="shared" si="35"/>
        <v>21</v>
      </c>
      <c r="AU42" s="32">
        <f t="shared" si="36"/>
        <v>20</v>
      </c>
      <c r="AV42" s="33"/>
      <c r="AW42" s="31">
        <v>3</v>
      </c>
      <c r="AX42" s="31">
        <v>4</v>
      </c>
      <c r="AY42" s="31"/>
      <c r="AZ42" s="31"/>
      <c r="BA42" s="31">
        <v>15</v>
      </c>
      <c r="BB42" s="31">
        <v>6</v>
      </c>
      <c r="BC42" s="31"/>
      <c r="BD42" s="31"/>
      <c r="BE42" s="31">
        <v>0</v>
      </c>
      <c r="BF42" s="31">
        <v>0</v>
      </c>
      <c r="BG42" s="31"/>
      <c r="BH42" s="31"/>
      <c r="BI42" s="31">
        <v>12</v>
      </c>
      <c r="BJ42" s="31">
        <v>1</v>
      </c>
      <c r="BK42" s="31"/>
      <c r="BL42" s="31"/>
      <c r="BM42" s="31">
        <v>4</v>
      </c>
      <c r="BN42" s="31">
        <v>2</v>
      </c>
      <c r="BO42" s="31"/>
      <c r="BP42" s="31"/>
      <c r="BQ42" s="33"/>
      <c r="BR42" s="64">
        <f>SUM(AU42)</f>
        <v>20</v>
      </c>
      <c r="BS42" s="65">
        <v>18</v>
      </c>
      <c r="BT42" s="64">
        <f>SUM(AU42)</f>
        <v>20</v>
      </c>
      <c r="BU42" s="65">
        <v>13</v>
      </c>
      <c r="BV42" s="65"/>
      <c r="BW42" s="65"/>
      <c r="BX42" s="38">
        <f t="shared" si="37"/>
        <v>21</v>
      </c>
      <c r="BY42" s="38">
        <f t="shared" si="38"/>
        <v>20</v>
      </c>
      <c r="BZ42" s="39">
        <f t="shared" si="39"/>
        <v>1.2352941176470589</v>
      </c>
      <c r="CA42" s="39">
        <f t="shared" si="11"/>
        <v>0.95238095238095233</v>
      </c>
      <c r="CB42" s="39">
        <f t="shared" si="12"/>
        <v>0.9</v>
      </c>
      <c r="CC42" s="39">
        <f t="shared" si="13"/>
        <v>0.65</v>
      </c>
      <c r="CD42" s="40"/>
    </row>
    <row r="43" spans="1:82" ht="26.25" customHeight="1" x14ac:dyDescent="0.3">
      <c r="A43" s="163"/>
      <c r="B43" s="164"/>
      <c r="C43" s="167"/>
      <c r="D43" s="167"/>
      <c r="E43" s="168"/>
      <c r="F43" s="168"/>
      <c r="G43" s="168" t="s">
        <v>459</v>
      </c>
      <c r="H43" s="162">
        <f>SUM(H33:H42)</f>
        <v>169</v>
      </c>
      <c r="I43" s="162">
        <f t="shared" ref="I43:BT43" si="40">SUM(I33:I42)</f>
        <v>0</v>
      </c>
      <c r="J43" s="162">
        <f t="shared" si="40"/>
        <v>48</v>
      </c>
      <c r="K43" s="162">
        <f t="shared" si="40"/>
        <v>40</v>
      </c>
      <c r="L43" s="162">
        <f t="shared" si="40"/>
        <v>0</v>
      </c>
      <c r="M43" s="162">
        <f t="shared" si="40"/>
        <v>3</v>
      </c>
      <c r="N43" s="162">
        <f t="shared" si="40"/>
        <v>37</v>
      </c>
      <c r="O43" s="162">
        <f t="shared" si="40"/>
        <v>34</v>
      </c>
      <c r="P43" s="162">
        <f t="shared" si="40"/>
        <v>0</v>
      </c>
      <c r="Q43" s="162">
        <f t="shared" si="40"/>
        <v>0</v>
      </c>
      <c r="R43" s="162">
        <f t="shared" si="40"/>
        <v>3</v>
      </c>
      <c r="S43" s="162">
        <f t="shared" si="40"/>
        <v>2</v>
      </c>
      <c r="T43" s="162">
        <f t="shared" si="40"/>
        <v>0</v>
      </c>
      <c r="U43" s="162">
        <f t="shared" si="40"/>
        <v>0</v>
      </c>
      <c r="V43" s="162">
        <f t="shared" si="40"/>
        <v>0</v>
      </c>
      <c r="W43" s="162">
        <f t="shared" si="40"/>
        <v>0</v>
      </c>
      <c r="X43" s="162">
        <f t="shared" si="40"/>
        <v>0</v>
      </c>
      <c r="Y43" s="162">
        <f t="shared" si="40"/>
        <v>0</v>
      </c>
      <c r="Z43" s="162">
        <f t="shared" si="40"/>
        <v>0</v>
      </c>
      <c r="AA43" s="162">
        <f t="shared" si="40"/>
        <v>0</v>
      </c>
      <c r="AB43" s="162">
        <f t="shared" si="40"/>
        <v>0</v>
      </c>
      <c r="AC43" s="162">
        <f t="shared" si="40"/>
        <v>0</v>
      </c>
      <c r="AD43" s="162">
        <f t="shared" si="40"/>
        <v>0</v>
      </c>
      <c r="AE43" s="162">
        <f t="shared" si="40"/>
        <v>0</v>
      </c>
      <c r="AF43" s="162">
        <f t="shared" si="40"/>
        <v>0</v>
      </c>
      <c r="AG43" s="162">
        <f t="shared" si="40"/>
        <v>0</v>
      </c>
      <c r="AH43" s="162">
        <f t="shared" si="40"/>
        <v>0</v>
      </c>
      <c r="AI43" s="162">
        <f t="shared" si="40"/>
        <v>0</v>
      </c>
      <c r="AJ43" s="162">
        <f t="shared" si="40"/>
        <v>0</v>
      </c>
      <c r="AK43" s="162">
        <f t="shared" si="40"/>
        <v>0</v>
      </c>
      <c r="AL43" s="162">
        <f t="shared" si="40"/>
        <v>88</v>
      </c>
      <c r="AM43" s="162">
        <f t="shared" si="40"/>
        <v>76</v>
      </c>
      <c r="AN43" s="162">
        <f t="shared" si="40"/>
        <v>0</v>
      </c>
      <c r="AO43" s="162">
        <f t="shared" si="40"/>
        <v>3</v>
      </c>
      <c r="AP43" s="162">
        <f t="shared" si="40"/>
        <v>80</v>
      </c>
      <c r="AQ43" s="162">
        <f t="shared" si="40"/>
        <v>68</v>
      </c>
      <c r="AR43" s="162">
        <f t="shared" si="40"/>
        <v>0</v>
      </c>
      <c r="AS43" s="162">
        <f t="shared" si="40"/>
        <v>3</v>
      </c>
      <c r="AT43" s="162">
        <f t="shared" si="40"/>
        <v>167</v>
      </c>
      <c r="AU43" s="162">
        <f t="shared" si="40"/>
        <v>151</v>
      </c>
      <c r="AV43" s="162">
        <f t="shared" si="40"/>
        <v>0</v>
      </c>
      <c r="AW43" s="162">
        <f t="shared" si="40"/>
        <v>33</v>
      </c>
      <c r="AX43" s="162">
        <f t="shared" si="40"/>
        <v>30</v>
      </c>
      <c r="AY43" s="162">
        <f t="shared" si="40"/>
        <v>0</v>
      </c>
      <c r="AZ43" s="162">
        <f t="shared" si="40"/>
        <v>0</v>
      </c>
      <c r="BA43" s="162">
        <f t="shared" si="40"/>
        <v>79</v>
      </c>
      <c r="BB43" s="162">
        <f t="shared" si="40"/>
        <v>70</v>
      </c>
      <c r="BC43" s="162">
        <f t="shared" si="40"/>
        <v>0</v>
      </c>
      <c r="BD43" s="162">
        <f t="shared" si="40"/>
        <v>2</v>
      </c>
      <c r="BE43" s="162">
        <f t="shared" si="40"/>
        <v>1</v>
      </c>
      <c r="BF43" s="162">
        <f t="shared" si="40"/>
        <v>0</v>
      </c>
      <c r="BG43" s="162">
        <f t="shared" si="40"/>
        <v>0</v>
      </c>
      <c r="BH43" s="162">
        <f t="shared" si="40"/>
        <v>0</v>
      </c>
      <c r="BI43" s="162">
        <f t="shared" si="40"/>
        <v>46</v>
      </c>
      <c r="BJ43" s="162">
        <f t="shared" si="40"/>
        <v>29</v>
      </c>
      <c r="BK43" s="162">
        <f t="shared" si="40"/>
        <v>0</v>
      </c>
      <c r="BL43" s="162">
        <f t="shared" si="40"/>
        <v>0</v>
      </c>
      <c r="BM43" s="162">
        <f t="shared" si="40"/>
        <v>29</v>
      </c>
      <c r="BN43" s="162">
        <f t="shared" si="40"/>
        <v>20</v>
      </c>
      <c r="BO43" s="162">
        <f t="shared" si="40"/>
        <v>0</v>
      </c>
      <c r="BP43" s="162">
        <f t="shared" si="40"/>
        <v>0</v>
      </c>
      <c r="BQ43" s="162">
        <f t="shared" si="40"/>
        <v>0</v>
      </c>
      <c r="BR43" s="162">
        <f t="shared" si="40"/>
        <v>154</v>
      </c>
      <c r="BS43" s="162">
        <f t="shared" si="40"/>
        <v>149</v>
      </c>
      <c r="BT43" s="162">
        <f t="shared" si="40"/>
        <v>154</v>
      </c>
      <c r="BU43" s="162">
        <f t="shared" ref="BU43:BY43" si="41">SUM(BU33:BU42)</f>
        <v>134</v>
      </c>
      <c r="BV43" s="162">
        <f t="shared" si="41"/>
        <v>38</v>
      </c>
      <c r="BW43" s="162">
        <f t="shared" si="41"/>
        <v>36</v>
      </c>
      <c r="BX43" s="162">
        <f t="shared" si="41"/>
        <v>167</v>
      </c>
      <c r="BY43" s="162">
        <f t="shared" si="41"/>
        <v>151</v>
      </c>
      <c r="BZ43" s="116">
        <f>SUM(BX43/H43)</f>
        <v>0.98816568047337283</v>
      </c>
      <c r="CA43" s="39"/>
      <c r="CB43" s="39"/>
      <c r="CC43" s="39"/>
      <c r="CD43" s="40"/>
    </row>
    <row r="44" spans="1:82" ht="35.25" x14ac:dyDescent="0.3">
      <c r="A44" s="61" t="s">
        <v>320</v>
      </c>
      <c r="B44" s="26" t="s">
        <v>321</v>
      </c>
      <c r="C44" s="27" t="s">
        <v>302</v>
      </c>
      <c r="D44" s="27" t="s">
        <v>127</v>
      </c>
      <c r="E44" s="28" t="s">
        <v>355</v>
      </c>
      <c r="F44" s="28" t="s">
        <v>416</v>
      </c>
      <c r="G44" s="55" t="s">
        <v>335</v>
      </c>
      <c r="H44" s="47">
        <v>25</v>
      </c>
      <c r="I44" s="46"/>
      <c r="J44" s="31">
        <v>2</v>
      </c>
      <c r="K44" s="31">
        <v>13</v>
      </c>
      <c r="L44" s="31"/>
      <c r="M44" s="31"/>
      <c r="N44" s="31">
        <v>2</v>
      </c>
      <c r="O44" s="31">
        <v>0</v>
      </c>
      <c r="P44" s="31"/>
      <c r="Q44" s="31"/>
      <c r="R44" s="31">
        <v>0</v>
      </c>
      <c r="S44" s="31">
        <v>1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2">
        <f t="shared" ref="AL44:AL57" si="42">SUM(J44+N44+R44+V44+Z44+AD44+AH44)</f>
        <v>4</v>
      </c>
      <c r="AM44" s="32">
        <f t="shared" ref="AM44:AM57" si="43">SUM(K44+O44+S44+W44+AA44+AE44+AI44)</f>
        <v>14</v>
      </c>
      <c r="AN44" s="32">
        <f t="shared" ref="AN44:AN57" si="44">SUM(L44+P44+T44+X44+AB44+AF44+AJ44)</f>
        <v>0</v>
      </c>
      <c r="AO44" s="32">
        <f t="shared" ref="AO44:AO57" si="45">SUM(M44+Q44+U44+Y44+AC44+AG44+AK44)</f>
        <v>0</v>
      </c>
      <c r="AP44" s="31">
        <v>3</v>
      </c>
      <c r="AQ44" s="31">
        <v>12</v>
      </c>
      <c r="AR44" s="31"/>
      <c r="AS44" s="31"/>
      <c r="AT44" s="32">
        <f t="shared" ref="AT44:AT57" si="46">SUM(AL44:AO44)</f>
        <v>18</v>
      </c>
      <c r="AU44" s="32">
        <f t="shared" ref="AU44:AU57" si="47">SUM(AP44:AS44)</f>
        <v>15</v>
      </c>
      <c r="AV44" s="33"/>
      <c r="AW44" s="31">
        <v>1</v>
      </c>
      <c r="AX44" s="31">
        <v>3</v>
      </c>
      <c r="AY44" s="31"/>
      <c r="AZ44" s="31"/>
      <c r="BA44" s="31">
        <v>0</v>
      </c>
      <c r="BB44" s="31">
        <v>0</v>
      </c>
      <c r="BC44" s="31"/>
      <c r="BD44" s="31"/>
      <c r="BE44" s="31">
        <v>0</v>
      </c>
      <c r="BF44" s="31">
        <v>0</v>
      </c>
      <c r="BG44" s="31"/>
      <c r="BH44" s="31"/>
      <c r="BI44" s="31">
        <v>1</v>
      </c>
      <c r="BJ44" s="31">
        <v>0</v>
      </c>
      <c r="BK44" s="31"/>
      <c r="BL44" s="31"/>
      <c r="BM44" s="31">
        <v>0</v>
      </c>
      <c r="BN44" s="31">
        <v>0</v>
      </c>
      <c r="BO44" s="31"/>
      <c r="BP44" s="31"/>
      <c r="BQ44" s="33"/>
      <c r="BR44" s="64">
        <f t="shared" ref="BR44:BR52" si="48">SUM(AU44)</f>
        <v>15</v>
      </c>
      <c r="BS44" s="65">
        <v>15</v>
      </c>
      <c r="BT44" s="64">
        <f t="shared" ref="BT44:BT57" si="49">SUM(AU44)</f>
        <v>15</v>
      </c>
      <c r="BU44" s="65">
        <v>15</v>
      </c>
      <c r="BV44" s="65"/>
      <c r="BW44" s="65"/>
      <c r="BX44" s="38">
        <f t="shared" ref="BX44:BX57" si="50">SUM(AT44)</f>
        <v>18</v>
      </c>
      <c r="BY44" s="38">
        <f t="shared" ref="BY44:BY57" si="51">SUM(AU44)</f>
        <v>15</v>
      </c>
      <c r="BZ44" s="39">
        <f t="shared" ref="BZ44:BZ57" si="52">SUM(AT44/H44)</f>
        <v>0.72</v>
      </c>
      <c r="CA44" s="39">
        <f t="shared" si="11"/>
        <v>0.83333333333333337</v>
      </c>
      <c r="CB44" s="39">
        <f t="shared" si="12"/>
        <v>1</v>
      </c>
      <c r="CC44" s="39">
        <f t="shared" si="13"/>
        <v>1</v>
      </c>
      <c r="CD44" s="40"/>
    </row>
    <row r="45" spans="1:82" ht="24" x14ac:dyDescent="0.3">
      <c r="A45" s="25" t="s">
        <v>336</v>
      </c>
      <c r="B45" s="26" t="s">
        <v>337</v>
      </c>
      <c r="C45" s="27" t="s">
        <v>302</v>
      </c>
      <c r="D45" s="27" t="s">
        <v>127</v>
      </c>
      <c r="E45" s="28" t="s">
        <v>318</v>
      </c>
      <c r="F45" s="28" t="s">
        <v>338</v>
      </c>
      <c r="G45" s="28" t="s">
        <v>339</v>
      </c>
      <c r="H45" s="47">
        <v>17</v>
      </c>
      <c r="I45" s="46"/>
      <c r="J45" s="31"/>
      <c r="K45" s="31">
        <v>4</v>
      </c>
      <c r="L45" s="31"/>
      <c r="M45" s="31"/>
      <c r="N45" s="31"/>
      <c r="O45" s="31">
        <v>7</v>
      </c>
      <c r="P45" s="31"/>
      <c r="Q45" s="31"/>
      <c r="R45" s="31"/>
      <c r="S45" s="31">
        <v>1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2">
        <f t="shared" si="42"/>
        <v>0</v>
      </c>
      <c r="AM45" s="32">
        <f t="shared" si="43"/>
        <v>12</v>
      </c>
      <c r="AN45" s="32">
        <f t="shared" si="44"/>
        <v>0</v>
      </c>
      <c r="AO45" s="32">
        <f t="shared" si="45"/>
        <v>0</v>
      </c>
      <c r="AP45" s="31"/>
      <c r="AQ45" s="31">
        <v>11</v>
      </c>
      <c r="AR45" s="31"/>
      <c r="AS45" s="31"/>
      <c r="AT45" s="32">
        <f t="shared" si="46"/>
        <v>12</v>
      </c>
      <c r="AU45" s="32">
        <f t="shared" si="47"/>
        <v>11</v>
      </c>
      <c r="AV45" s="33"/>
      <c r="AW45" s="31"/>
      <c r="AX45" s="31">
        <v>5</v>
      </c>
      <c r="AY45" s="31"/>
      <c r="AZ45" s="31"/>
      <c r="BA45" s="31"/>
      <c r="BB45" s="31">
        <v>12</v>
      </c>
      <c r="BC45" s="31"/>
      <c r="BD45" s="31"/>
      <c r="BE45" s="31"/>
      <c r="BF45" s="31">
        <v>0</v>
      </c>
      <c r="BG45" s="31"/>
      <c r="BH45" s="31"/>
      <c r="BI45" s="31"/>
      <c r="BJ45" s="31">
        <v>6</v>
      </c>
      <c r="BK45" s="31"/>
      <c r="BL45" s="31"/>
      <c r="BM45" s="31"/>
      <c r="BN45" s="31">
        <v>1</v>
      </c>
      <c r="BO45" s="31"/>
      <c r="BP45" s="31"/>
      <c r="BQ45" s="33"/>
      <c r="BR45" s="64">
        <f t="shared" si="48"/>
        <v>11</v>
      </c>
      <c r="BS45" s="65">
        <v>9</v>
      </c>
      <c r="BT45" s="64">
        <f t="shared" si="49"/>
        <v>11</v>
      </c>
      <c r="BU45" s="65">
        <v>9</v>
      </c>
      <c r="BV45" s="65"/>
      <c r="BW45" s="65"/>
      <c r="BX45" s="38">
        <f t="shared" si="50"/>
        <v>12</v>
      </c>
      <c r="BY45" s="38">
        <f t="shared" si="51"/>
        <v>11</v>
      </c>
      <c r="BZ45" s="39">
        <f t="shared" si="52"/>
        <v>0.70588235294117652</v>
      </c>
      <c r="CA45" s="39">
        <f t="shared" si="11"/>
        <v>0.91666666666666663</v>
      </c>
      <c r="CB45" s="39">
        <f t="shared" si="12"/>
        <v>0.81818181818181823</v>
      </c>
      <c r="CC45" s="39">
        <f t="shared" si="13"/>
        <v>0.81818181818181823</v>
      </c>
      <c r="CD45" s="40"/>
    </row>
    <row r="46" spans="1:82" ht="58.5" customHeight="1" x14ac:dyDescent="0.3">
      <c r="A46" s="25" t="s">
        <v>336</v>
      </c>
      <c r="B46" s="26" t="s">
        <v>337</v>
      </c>
      <c r="C46" s="27" t="s">
        <v>302</v>
      </c>
      <c r="D46" s="27" t="s">
        <v>127</v>
      </c>
      <c r="E46" s="28" t="s">
        <v>83</v>
      </c>
      <c r="F46" s="28" t="s">
        <v>419</v>
      </c>
      <c r="G46" s="28" t="s">
        <v>417</v>
      </c>
      <c r="H46" s="47">
        <v>17</v>
      </c>
      <c r="I46" s="46"/>
      <c r="J46" s="31"/>
      <c r="K46" s="31">
        <v>8</v>
      </c>
      <c r="L46" s="31"/>
      <c r="M46" s="31"/>
      <c r="N46" s="31"/>
      <c r="O46" s="31">
        <v>4</v>
      </c>
      <c r="P46" s="31"/>
      <c r="Q46" s="31"/>
      <c r="R46" s="31"/>
      <c r="S46" s="31">
        <v>1</v>
      </c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2">
        <f t="shared" si="42"/>
        <v>0</v>
      </c>
      <c r="AM46" s="32">
        <f t="shared" si="43"/>
        <v>13</v>
      </c>
      <c r="AN46" s="32">
        <f t="shared" si="44"/>
        <v>0</v>
      </c>
      <c r="AO46" s="32">
        <f t="shared" si="45"/>
        <v>0</v>
      </c>
      <c r="AP46" s="31"/>
      <c r="AQ46" s="31">
        <v>13</v>
      </c>
      <c r="AR46" s="31"/>
      <c r="AS46" s="31"/>
      <c r="AT46" s="32">
        <f t="shared" si="46"/>
        <v>13</v>
      </c>
      <c r="AU46" s="32">
        <f t="shared" si="47"/>
        <v>13</v>
      </c>
      <c r="AV46" s="33"/>
      <c r="AW46" s="31"/>
      <c r="AX46" s="31">
        <v>4</v>
      </c>
      <c r="AY46" s="31"/>
      <c r="AZ46" s="31"/>
      <c r="BA46" s="31"/>
      <c r="BB46" s="31">
        <v>13</v>
      </c>
      <c r="BC46" s="31"/>
      <c r="BD46" s="31"/>
      <c r="BE46" s="31"/>
      <c r="BF46" s="31">
        <v>2</v>
      </c>
      <c r="BG46" s="31"/>
      <c r="BH46" s="31"/>
      <c r="BI46" s="31"/>
      <c r="BJ46" s="31">
        <v>0</v>
      </c>
      <c r="BK46" s="31"/>
      <c r="BL46" s="31"/>
      <c r="BM46" s="31"/>
      <c r="BN46" s="31">
        <v>1</v>
      </c>
      <c r="BO46" s="31"/>
      <c r="BP46" s="31"/>
      <c r="BQ46" s="33"/>
      <c r="BR46" s="64">
        <f t="shared" si="48"/>
        <v>13</v>
      </c>
      <c r="BS46" s="65">
        <v>13</v>
      </c>
      <c r="BT46" s="64">
        <f t="shared" si="49"/>
        <v>13</v>
      </c>
      <c r="BU46" s="65">
        <v>13</v>
      </c>
      <c r="BV46" s="65"/>
      <c r="BW46" s="65"/>
      <c r="BX46" s="38">
        <f t="shared" si="50"/>
        <v>13</v>
      </c>
      <c r="BY46" s="38">
        <f t="shared" si="51"/>
        <v>13</v>
      </c>
      <c r="BZ46" s="39">
        <f t="shared" si="52"/>
        <v>0.76470588235294112</v>
      </c>
      <c r="CA46" s="39">
        <f t="shared" si="11"/>
        <v>1</v>
      </c>
      <c r="CB46" s="39">
        <f t="shared" si="12"/>
        <v>1</v>
      </c>
      <c r="CC46" s="39">
        <f t="shared" si="13"/>
        <v>1</v>
      </c>
      <c r="CD46" s="40"/>
    </row>
    <row r="47" spans="1:82" ht="35.25" x14ac:dyDescent="0.3">
      <c r="A47" s="25" t="s">
        <v>340</v>
      </c>
      <c r="B47" s="26" t="s">
        <v>341</v>
      </c>
      <c r="C47" s="27" t="s">
        <v>302</v>
      </c>
      <c r="D47" s="27" t="s">
        <v>127</v>
      </c>
      <c r="E47" s="28" t="s">
        <v>315</v>
      </c>
      <c r="F47" s="28" t="s">
        <v>137</v>
      </c>
      <c r="G47" s="28" t="s">
        <v>423</v>
      </c>
      <c r="H47" s="47">
        <v>31</v>
      </c>
      <c r="I47" s="46"/>
      <c r="J47" s="31"/>
      <c r="K47" s="31"/>
      <c r="L47" s="31"/>
      <c r="M47" s="31"/>
      <c r="N47" s="31">
        <v>8</v>
      </c>
      <c r="O47" s="31">
        <v>17</v>
      </c>
      <c r="P47" s="31"/>
      <c r="Q47" s="31"/>
      <c r="R47" s="31">
        <v>1</v>
      </c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2">
        <f t="shared" si="42"/>
        <v>9</v>
      </c>
      <c r="AM47" s="32">
        <f t="shared" si="43"/>
        <v>17</v>
      </c>
      <c r="AN47" s="32">
        <f t="shared" si="44"/>
        <v>0</v>
      </c>
      <c r="AO47" s="32">
        <f t="shared" si="45"/>
        <v>0</v>
      </c>
      <c r="AP47" s="31">
        <v>9</v>
      </c>
      <c r="AQ47" s="31">
        <v>17</v>
      </c>
      <c r="AR47" s="31"/>
      <c r="AS47" s="31"/>
      <c r="AT47" s="32">
        <f t="shared" si="46"/>
        <v>26</v>
      </c>
      <c r="AU47" s="32">
        <f t="shared" si="47"/>
        <v>26</v>
      </c>
      <c r="AV47" s="33"/>
      <c r="AW47" s="31">
        <v>1</v>
      </c>
      <c r="AX47" s="31">
        <v>1</v>
      </c>
      <c r="AY47" s="31"/>
      <c r="AZ47" s="31"/>
      <c r="BA47" s="31">
        <v>2</v>
      </c>
      <c r="BB47" s="31">
        <v>2</v>
      </c>
      <c r="BC47" s="31"/>
      <c r="BD47" s="31"/>
      <c r="BE47" s="31">
        <v>0</v>
      </c>
      <c r="BF47" s="31">
        <v>0</v>
      </c>
      <c r="BG47" s="31"/>
      <c r="BH47" s="31"/>
      <c r="BI47" s="31">
        <v>0</v>
      </c>
      <c r="BJ47" s="31">
        <v>0</v>
      </c>
      <c r="BK47" s="31"/>
      <c r="BL47" s="31"/>
      <c r="BM47" s="31">
        <v>0</v>
      </c>
      <c r="BN47" s="31">
        <v>0</v>
      </c>
      <c r="BO47" s="31"/>
      <c r="BP47" s="31"/>
      <c r="BQ47" s="33"/>
      <c r="BR47" s="64">
        <f t="shared" si="48"/>
        <v>26</v>
      </c>
      <c r="BS47" s="65">
        <v>25</v>
      </c>
      <c r="BT47" s="64">
        <f t="shared" si="49"/>
        <v>26</v>
      </c>
      <c r="BU47" s="65">
        <v>25</v>
      </c>
      <c r="BV47" s="65"/>
      <c r="BW47" s="65"/>
      <c r="BX47" s="38">
        <f t="shared" si="50"/>
        <v>26</v>
      </c>
      <c r="BY47" s="38">
        <f t="shared" si="51"/>
        <v>26</v>
      </c>
      <c r="BZ47" s="39">
        <f t="shared" si="52"/>
        <v>0.83870967741935487</v>
      </c>
      <c r="CA47" s="39">
        <f t="shared" si="11"/>
        <v>1</v>
      </c>
      <c r="CB47" s="39">
        <f t="shared" si="12"/>
        <v>0.96153846153846156</v>
      </c>
      <c r="CC47" s="39">
        <f t="shared" si="13"/>
        <v>0.96153846153846156</v>
      </c>
      <c r="CD47" s="40"/>
    </row>
    <row r="48" spans="1:82" ht="35.25" x14ac:dyDescent="0.3">
      <c r="A48" s="25" t="s">
        <v>353</v>
      </c>
      <c r="B48" s="26" t="s">
        <v>354</v>
      </c>
      <c r="C48" s="27" t="s">
        <v>302</v>
      </c>
      <c r="D48" s="27" t="s">
        <v>127</v>
      </c>
      <c r="E48" s="28" t="s">
        <v>83</v>
      </c>
      <c r="F48" s="28" t="s">
        <v>400</v>
      </c>
      <c r="G48" s="28" t="s">
        <v>401</v>
      </c>
      <c r="H48" s="47">
        <v>17</v>
      </c>
      <c r="I48" s="46"/>
      <c r="J48" s="31">
        <v>8</v>
      </c>
      <c r="K48" s="31">
        <v>2</v>
      </c>
      <c r="L48" s="31"/>
      <c r="M48" s="31"/>
      <c r="N48" s="31">
        <v>5</v>
      </c>
      <c r="O48" s="31">
        <v>1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2">
        <f t="shared" si="42"/>
        <v>13</v>
      </c>
      <c r="AM48" s="32">
        <f t="shared" si="43"/>
        <v>3</v>
      </c>
      <c r="AN48" s="32">
        <f t="shared" si="44"/>
        <v>0</v>
      </c>
      <c r="AO48" s="32">
        <f t="shared" si="45"/>
        <v>0</v>
      </c>
      <c r="AP48" s="31">
        <v>13</v>
      </c>
      <c r="AQ48" s="31">
        <v>3</v>
      </c>
      <c r="AR48" s="31"/>
      <c r="AS48" s="31"/>
      <c r="AT48" s="32">
        <f t="shared" si="46"/>
        <v>16</v>
      </c>
      <c r="AU48" s="32">
        <f t="shared" si="47"/>
        <v>16</v>
      </c>
      <c r="AV48" s="33"/>
      <c r="AW48" s="31">
        <v>6</v>
      </c>
      <c r="AX48" s="31">
        <v>1</v>
      </c>
      <c r="AY48" s="31"/>
      <c r="AZ48" s="31"/>
      <c r="BA48" s="31">
        <v>13</v>
      </c>
      <c r="BB48" s="31">
        <v>3</v>
      </c>
      <c r="BC48" s="31"/>
      <c r="BD48" s="31"/>
      <c r="BE48" s="31">
        <v>1</v>
      </c>
      <c r="BF48" s="31">
        <v>1</v>
      </c>
      <c r="BG48" s="31"/>
      <c r="BH48" s="31"/>
      <c r="BI48" s="31">
        <v>4</v>
      </c>
      <c r="BJ48" s="31">
        <v>2</v>
      </c>
      <c r="BK48" s="31"/>
      <c r="BL48" s="31"/>
      <c r="BM48" s="31">
        <v>1</v>
      </c>
      <c r="BN48" s="31">
        <v>1</v>
      </c>
      <c r="BO48" s="31"/>
      <c r="BP48" s="31"/>
      <c r="BQ48" s="33"/>
      <c r="BR48" s="64">
        <f t="shared" si="48"/>
        <v>16</v>
      </c>
      <c r="BS48" s="65">
        <v>15</v>
      </c>
      <c r="BT48" s="64">
        <f t="shared" si="49"/>
        <v>16</v>
      </c>
      <c r="BU48" s="65">
        <v>15</v>
      </c>
      <c r="BV48" s="65"/>
      <c r="BW48" s="65"/>
      <c r="BX48" s="38">
        <f t="shared" si="50"/>
        <v>16</v>
      </c>
      <c r="BY48" s="38">
        <f t="shared" si="51"/>
        <v>16</v>
      </c>
      <c r="BZ48" s="39">
        <f t="shared" si="52"/>
        <v>0.94117647058823528</v>
      </c>
      <c r="CA48" s="39">
        <f t="shared" si="11"/>
        <v>1</v>
      </c>
      <c r="CB48" s="39">
        <f t="shared" si="12"/>
        <v>0.9375</v>
      </c>
      <c r="CC48" s="39">
        <f t="shared" si="13"/>
        <v>0.9375</v>
      </c>
      <c r="CD48" s="40"/>
    </row>
    <row r="49" spans="1:82" ht="35.25" x14ac:dyDescent="0.3">
      <c r="A49" s="25" t="s">
        <v>363</v>
      </c>
      <c r="B49" s="26" t="s">
        <v>364</v>
      </c>
      <c r="C49" s="27" t="s">
        <v>302</v>
      </c>
      <c r="D49" s="27" t="s">
        <v>127</v>
      </c>
      <c r="E49" s="28" t="s">
        <v>318</v>
      </c>
      <c r="F49" s="28" t="s">
        <v>426</v>
      </c>
      <c r="G49" s="55" t="s">
        <v>309</v>
      </c>
      <c r="H49" s="47">
        <v>17</v>
      </c>
      <c r="I49" s="46"/>
      <c r="J49" s="31">
        <v>3</v>
      </c>
      <c r="K49" s="31"/>
      <c r="L49" s="31"/>
      <c r="M49" s="31"/>
      <c r="N49" s="31">
        <v>5</v>
      </c>
      <c r="O49" s="31">
        <v>1</v>
      </c>
      <c r="P49" s="31"/>
      <c r="Q49" s="31"/>
      <c r="R49" s="31">
        <v>1</v>
      </c>
      <c r="S49" s="31">
        <v>1</v>
      </c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2">
        <f t="shared" si="42"/>
        <v>9</v>
      </c>
      <c r="AM49" s="32">
        <f t="shared" si="43"/>
        <v>2</v>
      </c>
      <c r="AN49" s="32">
        <f t="shared" si="44"/>
        <v>0</v>
      </c>
      <c r="AO49" s="32">
        <f t="shared" si="45"/>
        <v>0</v>
      </c>
      <c r="AP49" s="31">
        <v>9</v>
      </c>
      <c r="AQ49" s="31">
        <v>2</v>
      </c>
      <c r="AR49" s="31"/>
      <c r="AS49" s="31"/>
      <c r="AT49" s="32">
        <f t="shared" si="46"/>
        <v>11</v>
      </c>
      <c r="AU49" s="32">
        <f t="shared" si="47"/>
        <v>11</v>
      </c>
      <c r="AV49" s="33"/>
      <c r="AW49" s="31">
        <v>5</v>
      </c>
      <c r="AX49" s="31">
        <v>1</v>
      </c>
      <c r="AY49" s="31"/>
      <c r="AZ49" s="31"/>
      <c r="BA49" s="31">
        <v>2</v>
      </c>
      <c r="BB49" s="31">
        <v>2</v>
      </c>
      <c r="BC49" s="31"/>
      <c r="BD49" s="31"/>
      <c r="BE49" s="31">
        <v>0</v>
      </c>
      <c r="BF49" s="31">
        <v>0</v>
      </c>
      <c r="BG49" s="31"/>
      <c r="BH49" s="31"/>
      <c r="BI49" s="31">
        <v>8</v>
      </c>
      <c r="BJ49" s="31">
        <v>1</v>
      </c>
      <c r="BK49" s="31"/>
      <c r="BL49" s="31"/>
      <c r="BM49" s="31">
        <v>1</v>
      </c>
      <c r="BN49" s="31">
        <v>0</v>
      </c>
      <c r="BO49" s="31"/>
      <c r="BP49" s="31"/>
      <c r="BQ49" s="33"/>
      <c r="BR49" s="64">
        <f t="shared" si="48"/>
        <v>11</v>
      </c>
      <c r="BS49" s="65">
        <v>11</v>
      </c>
      <c r="BT49" s="64">
        <f t="shared" si="49"/>
        <v>11</v>
      </c>
      <c r="BU49" s="65">
        <v>11</v>
      </c>
      <c r="BV49" s="65"/>
      <c r="BW49" s="65"/>
      <c r="BX49" s="38">
        <f t="shared" si="50"/>
        <v>11</v>
      </c>
      <c r="BY49" s="38">
        <f t="shared" si="51"/>
        <v>11</v>
      </c>
      <c r="BZ49" s="39">
        <f t="shared" si="52"/>
        <v>0.6470588235294118</v>
      </c>
      <c r="CA49" s="39">
        <f t="shared" si="11"/>
        <v>1</v>
      </c>
      <c r="CB49" s="39">
        <f t="shared" si="12"/>
        <v>1</v>
      </c>
      <c r="CC49" s="39">
        <f t="shared" si="13"/>
        <v>1</v>
      </c>
      <c r="CD49" s="40"/>
    </row>
    <row r="50" spans="1:82" ht="35.25" x14ac:dyDescent="0.3">
      <c r="A50" s="25" t="s">
        <v>427</v>
      </c>
      <c r="B50" s="26" t="s">
        <v>428</v>
      </c>
      <c r="C50" s="27" t="s">
        <v>302</v>
      </c>
      <c r="D50" s="27" t="s">
        <v>127</v>
      </c>
      <c r="E50" s="28" t="s">
        <v>429</v>
      </c>
      <c r="F50" s="28" t="s">
        <v>198</v>
      </c>
      <c r="G50" s="28" t="s">
        <v>430</v>
      </c>
      <c r="H50" s="47">
        <v>22</v>
      </c>
      <c r="I50" s="46"/>
      <c r="J50" s="31"/>
      <c r="K50" s="31">
        <v>1</v>
      </c>
      <c r="L50" s="31"/>
      <c r="M50" s="31"/>
      <c r="N50" s="31"/>
      <c r="O50" s="31">
        <v>21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2">
        <f t="shared" si="42"/>
        <v>0</v>
      </c>
      <c r="AM50" s="32">
        <f t="shared" si="43"/>
        <v>22</v>
      </c>
      <c r="AN50" s="32">
        <f t="shared" si="44"/>
        <v>0</v>
      </c>
      <c r="AO50" s="32">
        <f t="shared" si="45"/>
        <v>0</v>
      </c>
      <c r="AP50" s="31"/>
      <c r="AQ50" s="31">
        <v>22</v>
      </c>
      <c r="AR50" s="31"/>
      <c r="AS50" s="31"/>
      <c r="AT50" s="32">
        <f t="shared" si="46"/>
        <v>22</v>
      </c>
      <c r="AU50" s="32">
        <f t="shared" si="47"/>
        <v>22</v>
      </c>
      <c r="AV50" s="33"/>
      <c r="AW50" s="31"/>
      <c r="AX50" s="31">
        <v>4</v>
      </c>
      <c r="AY50" s="31"/>
      <c r="AZ50" s="31"/>
      <c r="BA50" s="31"/>
      <c r="BB50" s="31">
        <v>12</v>
      </c>
      <c r="BC50" s="31"/>
      <c r="BD50" s="31"/>
      <c r="BE50" s="31"/>
      <c r="BF50" s="31">
        <v>9</v>
      </c>
      <c r="BG50" s="31"/>
      <c r="BH50" s="31"/>
      <c r="BI50" s="31"/>
      <c r="BJ50" s="31">
        <v>10</v>
      </c>
      <c r="BK50" s="31"/>
      <c r="BL50" s="31"/>
      <c r="BM50" s="31"/>
      <c r="BN50" s="31">
        <v>1</v>
      </c>
      <c r="BO50" s="31"/>
      <c r="BP50" s="31"/>
      <c r="BQ50" s="33"/>
      <c r="BR50" s="64">
        <f t="shared" si="48"/>
        <v>22</v>
      </c>
      <c r="BS50" s="65">
        <v>22</v>
      </c>
      <c r="BT50" s="64">
        <f t="shared" si="49"/>
        <v>22</v>
      </c>
      <c r="BU50" s="65">
        <v>22</v>
      </c>
      <c r="BV50" s="65"/>
      <c r="BW50" s="65"/>
      <c r="BX50" s="38">
        <f t="shared" si="50"/>
        <v>22</v>
      </c>
      <c r="BY50" s="38">
        <f t="shared" si="51"/>
        <v>22</v>
      </c>
      <c r="BZ50" s="39">
        <f t="shared" si="52"/>
        <v>1</v>
      </c>
      <c r="CA50" s="39">
        <f t="shared" si="11"/>
        <v>1</v>
      </c>
      <c r="CB50" s="39">
        <f t="shared" si="12"/>
        <v>1</v>
      </c>
      <c r="CC50" s="39">
        <f t="shared" si="13"/>
        <v>1</v>
      </c>
      <c r="CD50" s="40"/>
    </row>
    <row r="51" spans="1:82" ht="35.25" x14ac:dyDescent="0.3">
      <c r="A51" s="25" t="s">
        <v>427</v>
      </c>
      <c r="B51" s="26" t="s">
        <v>428</v>
      </c>
      <c r="C51" s="27" t="s">
        <v>302</v>
      </c>
      <c r="D51" s="27" t="s">
        <v>127</v>
      </c>
      <c r="E51" s="28" t="s">
        <v>318</v>
      </c>
      <c r="F51" s="28" t="s">
        <v>431</v>
      </c>
      <c r="G51" s="28" t="s">
        <v>430</v>
      </c>
      <c r="H51" s="47">
        <v>20</v>
      </c>
      <c r="I51" s="46"/>
      <c r="J51" s="31">
        <v>4</v>
      </c>
      <c r="K51" s="31">
        <v>5</v>
      </c>
      <c r="L51" s="31"/>
      <c r="M51" s="31"/>
      <c r="N51" s="31"/>
      <c r="O51" s="31">
        <v>3</v>
      </c>
      <c r="P51" s="31"/>
      <c r="Q51" s="31"/>
      <c r="R51" s="31"/>
      <c r="S51" s="31">
        <v>1</v>
      </c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2">
        <f t="shared" si="42"/>
        <v>4</v>
      </c>
      <c r="AM51" s="32">
        <f t="shared" si="43"/>
        <v>9</v>
      </c>
      <c r="AN51" s="32">
        <f t="shared" si="44"/>
        <v>0</v>
      </c>
      <c r="AO51" s="32">
        <f t="shared" si="45"/>
        <v>0</v>
      </c>
      <c r="AP51" s="31">
        <v>4</v>
      </c>
      <c r="AQ51" s="31">
        <v>9</v>
      </c>
      <c r="AR51" s="31"/>
      <c r="AS51" s="31"/>
      <c r="AT51" s="32">
        <f t="shared" si="46"/>
        <v>13</v>
      </c>
      <c r="AU51" s="32">
        <f t="shared" si="47"/>
        <v>13</v>
      </c>
      <c r="AV51" s="33"/>
      <c r="AW51" s="31">
        <v>2</v>
      </c>
      <c r="AX51" s="31">
        <v>4</v>
      </c>
      <c r="AY51" s="31"/>
      <c r="AZ51" s="31"/>
      <c r="BA51" s="31">
        <v>2</v>
      </c>
      <c r="BB51" s="31">
        <v>7</v>
      </c>
      <c r="BC51" s="31"/>
      <c r="BD51" s="31"/>
      <c r="BE51" s="31">
        <v>2</v>
      </c>
      <c r="BF51" s="31">
        <v>2</v>
      </c>
      <c r="BG51" s="31"/>
      <c r="BH51" s="31"/>
      <c r="BI51" s="31">
        <v>1</v>
      </c>
      <c r="BJ51" s="31">
        <v>1</v>
      </c>
      <c r="BK51" s="31"/>
      <c r="BL51" s="31"/>
      <c r="BM51" s="31">
        <v>0</v>
      </c>
      <c r="BN51" s="31">
        <v>0</v>
      </c>
      <c r="BO51" s="31"/>
      <c r="BP51" s="31"/>
      <c r="BQ51" s="33"/>
      <c r="BR51" s="64">
        <f t="shared" si="48"/>
        <v>13</v>
      </c>
      <c r="BS51" s="65">
        <v>13</v>
      </c>
      <c r="BT51" s="64">
        <f t="shared" si="49"/>
        <v>13</v>
      </c>
      <c r="BU51" s="65">
        <v>13</v>
      </c>
      <c r="BV51" s="65"/>
      <c r="BW51" s="65"/>
      <c r="BX51" s="38">
        <f t="shared" si="50"/>
        <v>13</v>
      </c>
      <c r="BY51" s="38">
        <f t="shared" si="51"/>
        <v>13</v>
      </c>
      <c r="BZ51" s="39">
        <f t="shared" si="52"/>
        <v>0.65</v>
      </c>
      <c r="CA51" s="39">
        <f t="shared" si="11"/>
        <v>1</v>
      </c>
      <c r="CB51" s="39">
        <f t="shared" si="12"/>
        <v>1</v>
      </c>
      <c r="CC51" s="39">
        <f t="shared" si="13"/>
        <v>1</v>
      </c>
      <c r="CD51" s="40"/>
    </row>
    <row r="52" spans="1:82" ht="35.25" x14ac:dyDescent="0.3">
      <c r="A52" s="25" t="s">
        <v>366</v>
      </c>
      <c r="B52" s="26" t="s">
        <v>367</v>
      </c>
      <c r="C52" s="27" t="s">
        <v>302</v>
      </c>
      <c r="D52" s="27" t="s">
        <v>127</v>
      </c>
      <c r="E52" s="28" t="s">
        <v>83</v>
      </c>
      <c r="F52" s="28" t="s">
        <v>432</v>
      </c>
      <c r="G52" s="28" t="s">
        <v>433</v>
      </c>
      <c r="H52" s="47">
        <v>18</v>
      </c>
      <c r="I52" s="46"/>
      <c r="J52" s="31">
        <v>11</v>
      </c>
      <c r="K52" s="31">
        <v>2</v>
      </c>
      <c r="L52" s="31"/>
      <c r="M52" s="31"/>
      <c r="N52" s="31">
        <v>1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2">
        <f t="shared" si="42"/>
        <v>12</v>
      </c>
      <c r="AM52" s="32">
        <f t="shared" si="43"/>
        <v>2</v>
      </c>
      <c r="AN52" s="32">
        <f t="shared" si="44"/>
        <v>0</v>
      </c>
      <c r="AO52" s="32">
        <f t="shared" si="45"/>
        <v>0</v>
      </c>
      <c r="AP52" s="31">
        <v>12</v>
      </c>
      <c r="AQ52" s="31">
        <v>2</v>
      </c>
      <c r="AR52" s="31"/>
      <c r="AS52" s="31"/>
      <c r="AT52" s="32">
        <f t="shared" si="46"/>
        <v>14</v>
      </c>
      <c r="AU52" s="32">
        <f t="shared" si="47"/>
        <v>14</v>
      </c>
      <c r="AV52" s="33"/>
      <c r="AW52" s="31">
        <v>5</v>
      </c>
      <c r="AX52" s="31">
        <v>2</v>
      </c>
      <c r="AY52" s="31"/>
      <c r="AZ52" s="31"/>
      <c r="BA52" s="31">
        <v>9</v>
      </c>
      <c r="BB52" s="31">
        <v>0</v>
      </c>
      <c r="BC52" s="31"/>
      <c r="BD52" s="31"/>
      <c r="BE52" s="31">
        <v>0</v>
      </c>
      <c r="BF52" s="31">
        <v>0</v>
      </c>
      <c r="BG52" s="31"/>
      <c r="BH52" s="31"/>
      <c r="BI52" s="31">
        <v>10</v>
      </c>
      <c r="BJ52" s="31">
        <v>1</v>
      </c>
      <c r="BK52" s="31"/>
      <c r="BL52" s="31"/>
      <c r="BM52" s="31">
        <v>0</v>
      </c>
      <c r="BN52" s="31">
        <v>0</v>
      </c>
      <c r="BO52" s="31"/>
      <c r="BP52" s="31"/>
      <c r="BQ52" s="33"/>
      <c r="BR52" s="64">
        <f t="shared" si="48"/>
        <v>14</v>
      </c>
      <c r="BS52" s="65">
        <v>14</v>
      </c>
      <c r="BT52" s="64">
        <f t="shared" si="49"/>
        <v>14</v>
      </c>
      <c r="BU52" s="65">
        <v>14</v>
      </c>
      <c r="BV52" s="65"/>
      <c r="BW52" s="65"/>
      <c r="BX52" s="38">
        <f t="shared" si="50"/>
        <v>14</v>
      </c>
      <c r="BY52" s="38">
        <f t="shared" si="51"/>
        <v>14</v>
      </c>
      <c r="BZ52" s="39">
        <f t="shared" si="52"/>
        <v>0.77777777777777779</v>
      </c>
      <c r="CA52" s="39">
        <f t="shared" si="11"/>
        <v>1</v>
      </c>
      <c r="CB52" s="39">
        <f t="shared" si="12"/>
        <v>1</v>
      </c>
      <c r="CC52" s="39">
        <f t="shared" si="13"/>
        <v>1</v>
      </c>
      <c r="CD52" s="40"/>
    </row>
    <row r="53" spans="1:82" ht="35.25" x14ac:dyDescent="0.3">
      <c r="A53" s="25" t="s">
        <v>434</v>
      </c>
      <c r="B53" s="26" t="s">
        <v>435</v>
      </c>
      <c r="C53" s="27" t="s">
        <v>302</v>
      </c>
      <c r="D53" s="27" t="s">
        <v>127</v>
      </c>
      <c r="E53" s="28" t="s">
        <v>83</v>
      </c>
      <c r="F53" s="48" t="s">
        <v>124</v>
      </c>
      <c r="G53" s="28" t="s">
        <v>436</v>
      </c>
      <c r="H53" s="47">
        <v>4</v>
      </c>
      <c r="I53" s="46"/>
      <c r="J53" s="31"/>
      <c r="K53" s="31"/>
      <c r="L53" s="31"/>
      <c r="M53" s="31"/>
      <c r="N53" s="31">
        <v>3</v>
      </c>
      <c r="O53" s="31">
        <v>1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2">
        <f t="shared" si="42"/>
        <v>3</v>
      </c>
      <c r="AM53" s="32">
        <f t="shared" si="43"/>
        <v>1</v>
      </c>
      <c r="AN53" s="32">
        <f t="shared" si="44"/>
        <v>0</v>
      </c>
      <c r="AO53" s="32">
        <f t="shared" si="45"/>
        <v>0</v>
      </c>
      <c r="AP53" s="31">
        <v>3</v>
      </c>
      <c r="AQ53" s="31">
        <v>1</v>
      </c>
      <c r="AR53" s="31"/>
      <c r="AS53" s="31"/>
      <c r="AT53" s="32">
        <f t="shared" si="46"/>
        <v>4</v>
      </c>
      <c r="AU53" s="32">
        <f t="shared" si="47"/>
        <v>4</v>
      </c>
      <c r="AV53" s="33"/>
      <c r="AW53" s="31">
        <v>1</v>
      </c>
      <c r="AX53" s="31">
        <v>1</v>
      </c>
      <c r="AY53" s="31"/>
      <c r="AZ53" s="31"/>
      <c r="BA53" s="31">
        <v>0</v>
      </c>
      <c r="BB53" s="31">
        <v>0</v>
      </c>
      <c r="BC53" s="31"/>
      <c r="BD53" s="31"/>
      <c r="BE53" s="31">
        <v>0</v>
      </c>
      <c r="BF53" s="31">
        <v>0</v>
      </c>
      <c r="BG53" s="31"/>
      <c r="BH53" s="31"/>
      <c r="BI53" s="31">
        <v>3</v>
      </c>
      <c r="BJ53" s="31">
        <v>1</v>
      </c>
      <c r="BK53" s="31"/>
      <c r="BL53" s="31"/>
      <c r="BM53" s="31">
        <v>3</v>
      </c>
      <c r="BN53" s="31">
        <v>1</v>
      </c>
      <c r="BO53" s="31"/>
      <c r="BP53" s="31"/>
      <c r="BQ53" s="33"/>
      <c r="BR53" s="102">
        <v>8</v>
      </c>
      <c r="BS53" s="65">
        <v>8</v>
      </c>
      <c r="BT53" s="64">
        <f t="shared" si="49"/>
        <v>4</v>
      </c>
      <c r="BU53" s="65">
        <v>4</v>
      </c>
      <c r="BV53" s="65"/>
      <c r="BW53" s="65"/>
      <c r="BX53" s="38">
        <f t="shared" si="50"/>
        <v>4</v>
      </c>
      <c r="BY53" s="38">
        <f t="shared" si="51"/>
        <v>4</v>
      </c>
      <c r="BZ53" s="39">
        <f t="shared" si="52"/>
        <v>1</v>
      </c>
      <c r="CA53" s="39">
        <f t="shared" si="11"/>
        <v>1</v>
      </c>
      <c r="CB53" s="39">
        <f t="shared" si="12"/>
        <v>2</v>
      </c>
      <c r="CC53" s="39">
        <f t="shared" si="13"/>
        <v>1</v>
      </c>
      <c r="CD53" s="40"/>
    </row>
    <row r="54" spans="1:82" ht="35.25" x14ac:dyDescent="0.3">
      <c r="A54" s="25" t="s">
        <v>372</v>
      </c>
      <c r="B54" s="26" t="s">
        <v>348</v>
      </c>
      <c r="C54" s="93" t="s">
        <v>302</v>
      </c>
      <c r="D54" s="93" t="s">
        <v>127</v>
      </c>
      <c r="E54" s="28" t="s">
        <v>83</v>
      </c>
      <c r="F54" s="28" t="s">
        <v>444</v>
      </c>
      <c r="G54" s="28" t="s">
        <v>445</v>
      </c>
      <c r="H54" s="47">
        <v>24</v>
      </c>
      <c r="I54" s="46"/>
      <c r="J54" s="31">
        <v>7</v>
      </c>
      <c r="K54" s="31">
        <v>0</v>
      </c>
      <c r="L54" s="31"/>
      <c r="M54" s="31"/>
      <c r="N54" s="31">
        <v>2</v>
      </c>
      <c r="O54" s="31">
        <v>3</v>
      </c>
      <c r="P54" s="31"/>
      <c r="Q54" s="31"/>
      <c r="R54" s="31">
        <v>1</v>
      </c>
      <c r="S54" s="31">
        <v>0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2">
        <f t="shared" si="42"/>
        <v>10</v>
      </c>
      <c r="AM54" s="32">
        <f t="shared" si="43"/>
        <v>3</v>
      </c>
      <c r="AN54" s="32">
        <f t="shared" si="44"/>
        <v>0</v>
      </c>
      <c r="AO54" s="32">
        <f t="shared" si="45"/>
        <v>0</v>
      </c>
      <c r="AP54" s="31">
        <v>9</v>
      </c>
      <c r="AQ54" s="31">
        <v>2</v>
      </c>
      <c r="AR54" s="31"/>
      <c r="AS54" s="31"/>
      <c r="AT54" s="32">
        <f t="shared" si="46"/>
        <v>13</v>
      </c>
      <c r="AU54" s="32">
        <f t="shared" si="47"/>
        <v>11</v>
      </c>
      <c r="AV54" s="33"/>
      <c r="AW54" s="31">
        <v>1</v>
      </c>
      <c r="AX54" s="31">
        <v>1</v>
      </c>
      <c r="AY54" s="31"/>
      <c r="AZ54" s="31"/>
      <c r="BA54" s="31">
        <v>10</v>
      </c>
      <c r="BB54" s="31">
        <v>3</v>
      </c>
      <c r="BC54" s="31"/>
      <c r="BD54" s="31"/>
      <c r="BE54" s="31">
        <v>0</v>
      </c>
      <c r="BF54" s="31">
        <v>0</v>
      </c>
      <c r="BG54" s="31"/>
      <c r="BH54" s="31"/>
      <c r="BI54" s="31">
        <v>5</v>
      </c>
      <c r="BJ54" s="31">
        <v>0</v>
      </c>
      <c r="BK54" s="31"/>
      <c r="BL54" s="31"/>
      <c r="BM54" s="31">
        <v>1</v>
      </c>
      <c r="BN54" s="31">
        <v>0</v>
      </c>
      <c r="BO54" s="31"/>
      <c r="BP54" s="31"/>
      <c r="BQ54" s="33"/>
      <c r="BR54" s="64">
        <f>SUM(AU54)</f>
        <v>11</v>
      </c>
      <c r="BS54" s="65">
        <v>11</v>
      </c>
      <c r="BT54" s="64">
        <f t="shared" si="49"/>
        <v>11</v>
      </c>
      <c r="BU54" s="65">
        <v>11</v>
      </c>
      <c r="BV54" s="65"/>
      <c r="BW54" s="65"/>
      <c r="BX54" s="38">
        <f t="shared" si="50"/>
        <v>13</v>
      </c>
      <c r="BY54" s="38">
        <f t="shared" si="51"/>
        <v>11</v>
      </c>
      <c r="BZ54" s="39">
        <f t="shared" si="52"/>
        <v>0.54166666666666663</v>
      </c>
      <c r="CA54" s="39">
        <f t="shared" si="11"/>
        <v>0.84615384615384615</v>
      </c>
      <c r="CB54" s="39">
        <f t="shared" si="12"/>
        <v>1</v>
      </c>
      <c r="CC54" s="39">
        <f t="shared" si="13"/>
        <v>1</v>
      </c>
      <c r="CD54" s="40"/>
    </row>
    <row r="55" spans="1:82" ht="35.25" x14ac:dyDescent="0.3">
      <c r="A55" s="25" t="s">
        <v>372</v>
      </c>
      <c r="B55" s="26" t="s">
        <v>348</v>
      </c>
      <c r="C55" s="27" t="s">
        <v>302</v>
      </c>
      <c r="D55" s="27" t="s">
        <v>127</v>
      </c>
      <c r="E55" s="28" t="s">
        <v>357</v>
      </c>
      <c r="F55" s="55" t="s">
        <v>207</v>
      </c>
      <c r="G55" s="55" t="s">
        <v>356</v>
      </c>
      <c r="H55" s="47">
        <v>30</v>
      </c>
      <c r="I55" s="46"/>
      <c r="J55" s="31">
        <v>20</v>
      </c>
      <c r="K55" s="31">
        <v>1</v>
      </c>
      <c r="L55" s="31"/>
      <c r="M55" s="31"/>
      <c r="N55" s="31">
        <v>2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2">
        <f t="shared" si="42"/>
        <v>22</v>
      </c>
      <c r="AM55" s="32">
        <f t="shared" si="43"/>
        <v>1</v>
      </c>
      <c r="AN55" s="32">
        <f t="shared" si="44"/>
        <v>0</v>
      </c>
      <c r="AO55" s="32">
        <f t="shared" si="45"/>
        <v>0</v>
      </c>
      <c r="AP55" s="31">
        <v>22</v>
      </c>
      <c r="AQ55" s="31">
        <v>1</v>
      </c>
      <c r="AR55" s="31"/>
      <c r="AS55" s="31"/>
      <c r="AT55" s="32">
        <f t="shared" si="46"/>
        <v>23</v>
      </c>
      <c r="AU55" s="32">
        <f t="shared" si="47"/>
        <v>23</v>
      </c>
      <c r="AV55" s="33"/>
      <c r="AW55" s="31">
        <v>10</v>
      </c>
      <c r="AX55" s="31">
        <v>0</v>
      </c>
      <c r="AY55" s="31"/>
      <c r="AZ55" s="31"/>
      <c r="BA55" s="31">
        <v>0</v>
      </c>
      <c r="BB55" s="31">
        <v>0</v>
      </c>
      <c r="BC55" s="31"/>
      <c r="BD55" s="31"/>
      <c r="BE55" s="31">
        <v>0</v>
      </c>
      <c r="BF55" s="31">
        <v>0</v>
      </c>
      <c r="BG55" s="31"/>
      <c r="BH55" s="31"/>
      <c r="BI55" s="31">
        <v>19</v>
      </c>
      <c r="BJ55" s="31">
        <v>1</v>
      </c>
      <c r="BK55" s="31"/>
      <c r="BL55" s="31"/>
      <c r="BM55" s="31">
        <v>3</v>
      </c>
      <c r="BN55" s="31">
        <v>0</v>
      </c>
      <c r="BO55" s="31"/>
      <c r="BP55" s="31"/>
      <c r="BQ55" s="33"/>
      <c r="BR55" s="64">
        <f>SUM(AU55)</f>
        <v>23</v>
      </c>
      <c r="BS55" s="65">
        <v>23</v>
      </c>
      <c r="BT55" s="64">
        <f t="shared" si="49"/>
        <v>23</v>
      </c>
      <c r="BU55" s="65">
        <v>18</v>
      </c>
      <c r="BV55" s="65"/>
      <c r="BW55" s="65"/>
      <c r="BX55" s="38">
        <f t="shared" si="50"/>
        <v>23</v>
      </c>
      <c r="BY55" s="38">
        <f t="shared" si="51"/>
        <v>23</v>
      </c>
      <c r="BZ55" s="39">
        <f t="shared" si="52"/>
        <v>0.76666666666666672</v>
      </c>
      <c r="CA55" s="39">
        <f t="shared" si="11"/>
        <v>1</v>
      </c>
      <c r="CB55" s="39">
        <f t="shared" si="12"/>
        <v>1</v>
      </c>
      <c r="CC55" s="39">
        <f t="shared" si="13"/>
        <v>0.78260869565217395</v>
      </c>
      <c r="CD55" s="40"/>
    </row>
    <row r="56" spans="1:82" ht="35.25" x14ac:dyDescent="0.3">
      <c r="A56" s="25" t="s">
        <v>372</v>
      </c>
      <c r="B56" s="26" t="s">
        <v>348</v>
      </c>
      <c r="C56" s="93" t="s">
        <v>302</v>
      </c>
      <c r="D56" s="93" t="s">
        <v>127</v>
      </c>
      <c r="E56" s="55" t="s">
        <v>318</v>
      </c>
      <c r="F56" s="28" t="s">
        <v>358</v>
      </c>
      <c r="G56" s="28" t="s">
        <v>351</v>
      </c>
      <c r="H56" s="47">
        <v>18</v>
      </c>
      <c r="I56" s="46"/>
      <c r="J56" s="31">
        <v>5</v>
      </c>
      <c r="K56" s="31">
        <v>1</v>
      </c>
      <c r="L56" s="31"/>
      <c r="M56" s="31"/>
      <c r="N56" s="31">
        <v>5</v>
      </c>
      <c r="O56" s="31">
        <v>4</v>
      </c>
      <c r="P56" s="31"/>
      <c r="Q56" s="31"/>
      <c r="R56" s="31">
        <v>1</v>
      </c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2">
        <f t="shared" si="42"/>
        <v>11</v>
      </c>
      <c r="AM56" s="32">
        <f t="shared" si="43"/>
        <v>5</v>
      </c>
      <c r="AN56" s="32">
        <f t="shared" si="44"/>
        <v>0</v>
      </c>
      <c r="AO56" s="32">
        <f t="shared" si="45"/>
        <v>0</v>
      </c>
      <c r="AP56" s="31">
        <v>10</v>
      </c>
      <c r="AQ56" s="31">
        <v>5</v>
      </c>
      <c r="AR56" s="31"/>
      <c r="AS56" s="31"/>
      <c r="AT56" s="32">
        <f t="shared" si="46"/>
        <v>16</v>
      </c>
      <c r="AU56" s="32">
        <f t="shared" si="47"/>
        <v>15</v>
      </c>
      <c r="AV56" s="33"/>
      <c r="AW56" s="31">
        <v>4</v>
      </c>
      <c r="AX56" s="31">
        <v>3</v>
      </c>
      <c r="AY56" s="31"/>
      <c r="AZ56" s="31"/>
      <c r="BA56" s="31">
        <v>11</v>
      </c>
      <c r="BB56" s="31">
        <v>5</v>
      </c>
      <c r="BC56" s="31"/>
      <c r="BD56" s="31"/>
      <c r="BE56" s="31">
        <v>0</v>
      </c>
      <c r="BF56" s="31">
        <v>0</v>
      </c>
      <c r="BG56" s="31"/>
      <c r="BH56" s="31"/>
      <c r="BI56" s="31">
        <v>4</v>
      </c>
      <c r="BJ56" s="31">
        <v>2</v>
      </c>
      <c r="BK56" s="31"/>
      <c r="BL56" s="31"/>
      <c r="BM56" s="31">
        <v>1</v>
      </c>
      <c r="BN56" s="31">
        <v>1</v>
      </c>
      <c r="BO56" s="31"/>
      <c r="BP56" s="31"/>
      <c r="BQ56" s="33"/>
      <c r="BR56" s="64">
        <f>SUM(AU56)</f>
        <v>15</v>
      </c>
      <c r="BS56" s="65">
        <v>14</v>
      </c>
      <c r="BT56" s="64">
        <f t="shared" si="49"/>
        <v>15</v>
      </c>
      <c r="BU56" s="65">
        <v>14</v>
      </c>
      <c r="BV56" s="65"/>
      <c r="BW56" s="65"/>
      <c r="BX56" s="38">
        <f t="shared" si="50"/>
        <v>16</v>
      </c>
      <c r="BY56" s="38">
        <f t="shared" si="51"/>
        <v>15</v>
      </c>
      <c r="BZ56" s="39">
        <f t="shared" si="52"/>
        <v>0.88888888888888884</v>
      </c>
      <c r="CA56" s="39">
        <f t="shared" si="11"/>
        <v>0.9375</v>
      </c>
      <c r="CB56" s="39">
        <f t="shared" si="12"/>
        <v>0.93333333333333335</v>
      </c>
      <c r="CC56" s="39">
        <f t="shared" si="13"/>
        <v>0.93333333333333335</v>
      </c>
      <c r="CD56" s="40"/>
    </row>
    <row r="57" spans="1:82" ht="35.25" x14ac:dyDescent="0.3">
      <c r="A57" s="25" t="s">
        <v>372</v>
      </c>
      <c r="B57" s="26" t="s">
        <v>348</v>
      </c>
      <c r="C57" s="93" t="s">
        <v>302</v>
      </c>
      <c r="D57" s="93" t="s">
        <v>127</v>
      </c>
      <c r="E57" s="28" t="s">
        <v>83</v>
      </c>
      <c r="F57" s="28" t="s">
        <v>311</v>
      </c>
      <c r="G57" s="28" t="s">
        <v>312</v>
      </c>
      <c r="H57" s="47">
        <v>17</v>
      </c>
      <c r="I57" s="46"/>
      <c r="J57" s="31">
        <v>4</v>
      </c>
      <c r="K57" s="31">
        <v>5</v>
      </c>
      <c r="L57" s="31"/>
      <c r="M57" s="31"/>
      <c r="N57" s="31">
        <v>5</v>
      </c>
      <c r="O57" s="31">
        <v>1</v>
      </c>
      <c r="P57" s="31"/>
      <c r="Q57" s="31"/>
      <c r="R57" s="31"/>
      <c r="S57" s="31">
        <v>1</v>
      </c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2">
        <f t="shared" si="42"/>
        <v>9</v>
      </c>
      <c r="AM57" s="32">
        <f t="shared" si="43"/>
        <v>7</v>
      </c>
      <c r="AN57" s="32">
        <f t="shared" si="44"/>
        <v>0</v>
      </c>
      <c r="AO57" s="32">
        <f t="shared" si="45"/>
        <v>0</v>
      </c>
      <c r="AP57" s="31">
        <v>9</v>
      </c>
      <c r="AQ57" s="31">
        <v>7</v>
      </c>
      <c r="AR57" s="31"/>
      <c r="AS57" s="31"/>
      <c r="AT57" s="32">
        <f t="shared" si="46"/>
        <v>16</v>
      </c>
      <c r="AU57" s="32">
        <f t="shared" si="47"/>
        <v>16</v>
      </c>
      <c r="AV57" s="33"/>
      <c r="AW57" s="31">
        <v>4</v>
      </c>
      <c r="AX57" s="31">
        <v>2</v>
      </c>
      <c r="AY57" s="31"/>
      <c r="AZ57" s="31"/>
      <c r="BA57" s="31">
        <v>6</v>
      </c>
      <c r="BB57" s="31">
        <v>2</v>
      </c>
      <c r="BC57" s="31"/>
      <c r="BD57" s="31"/>
      <c r="BE57" s="31">
        <v>0</v>
      </c>
      <c r="BF57" s="31">
        <v>0</v>
      </c>
      <c r="BG57" s="31"/>
      <c r="BH57" s="31"/>
      <c r="BI57" s="31">
        <v>6</v>
      </c>
      <c r="BJ57" s="31">
        <v>2</v>
      </c>
      <c r="BK57" s="31"/>
      <c r="BL57" s="31"/>
      <c r="BM57" s="31">
        <v>5</v>
      </c>
      <c r="BN57" s="31">
        <v>0</v>
      </c>
      <c r="BO57" s="31"/>
      <c r="BP57" s="31"/>
      <c r="BQ57" s="33"/>
      <c r="BR57" s="64">
        <f>SUM(AU57)</f>
        <v>16</v>
      </c>
      <c r="BS57" s="65">
        <v>16</v>
      </c>
      <c r="BT57" s="64">
        <f t="shared" si="49"/>
        <v>16</v>
      </c>
      <c r="BU57" s="65">
        <v>16</v>
      </c>
      <c r="BV57" s="65"/>
      <c r="BW57" s="65"/>
      <c r="BX57" s="38">
        <f t="shared" si="50"/>
        <v>16</v>
      </c>
      <c r="BY57" s="38">
        <f t="shared" si="51"/>
        <v>16</v>
      </c>
      <c r="BZ57" s="39">
        <f t="shared" si="52"/>
        <v>0.94117647058823528</v>
      </c>
      <c r="CA57" s="39">
        <f t="shared" si="11"/>
        <v>1</v>
      </c>
      <c r="CB57" s="39">
        <f t="shared" si="12"/>
        <v>1</v>
      </c>
      <c r="CC57" s="39">
        <f t="shared" si="13"/>
        <v>1</v>
      </c>
      <c r="CD57" s="40"/>
    </row>
    <row r="58" spans="1:82" ht="29.25" customHeight="1" x14ac:dyDescent="0.3">
      <c r="A58" s="163"/>
      <c r="B58" s="164"/>
      <c r="C58" s="165"/>
      <c r="D58" s="165"/>
      <c r="E58" s="168"/>
      <c r="F58" s="168"/>
      <c r="G58" s="168" t="s">
        <v>461</v>
      </c>
      <c r="H58" s="162">
        <f>SUM(H44:H57)</f>
        <v>277</v>
      </c>
      <c r="I58" s="162">
        <f t="shared" ref="I58:BT58" si="53">SUM(I44:I57)</f>
        <v>0</v>
      </c>
      <c r="J58" s="162">
        <f t="shared" si="53"/>
        <v>64</v>
      </c>
      <c r="K58" s="162">
        <f t="shared" si="53"/>
        <v>42</v>
      </c>
      <c r="L58" s="162">
        <f t="shared" si="53"/>
        <v>0</v>
      </c>
      <c r="M58" s="162">
        <f t="shared" si="53"/>
        <v>0</v>
      </c>
      <c r="N58" s="162">
        <f t="shared" si="53"/>
        <v>38</v>
      </c>
      <c r="O58" s="162">
        <f t="shared" si="53"/>
        <v>63</v>
      </c>
      <c r="P58" s="162">
        <f t="shared" si="53"/>
        <v>0</v>
      </c>
      <c r="Q58" s="162">
        <f t="shared" si="53"/>
        <v>0</v>
      </c>
      <c r="R58" s="162">
        <f t="shared" si="53"/>
        <v>4</v>
      </c>
      <c r="S58" s="162">
        <f t="shared" si="53"/>
        <v>6</v>
      </c>
      <c r="T58" s="162">
        <f t="shared" si="53"/>
        <v>0</v>
      </c>
      <c r="U58" s="162">
        <f t="shared" si="53"/>
        <v>0</v>
      </c>
      <c r="V58" s="162">
        <f t="shared" si="53"/>
        <v>0</v>
      </c>
      <c r="W58" s="162">
        <f t="shared" si="53"/>
        <v>0</v>
      </c>
      <c r="X58" s="162">
        <f t="shared" si="53"/>
        <v>0</v>
      </c>
      <c r="Y58" s="162">
        <f t="shared" si="53"/>
        <v>0</v>
      </c>
      <c r="Z58" s="162">
        <f t="shared" si="53"/>
        <v>0</v>
      </c>
      <c r="AA58" s="162">
        <f t="shared" si="53"/>
        <v>0</v>
      </c>
      <c r="AB58" s="162">
        <f t="shared" si="53"/>
        <v>0</v>
      </c>
      <c r="AC58" s="162">
        <f t="shared" si="53"/>
        <v>0</v>
      </c>
      <c r="AD58" s="162">
        <f t="shared" si="53"/>
        <v>0</v>
      </c>
      <c r="AE58" s="162">
        <f t="shared" si="53"/>
        <v>0</v>
      </c>
      <c r="AF58" s="162">
        <f t="shared" si="53"/>
        <v>0</v>
      </c>
      <c r="AG58" s="162">
        <f t="shared" si="53"/>
        <v>0</v>
      </c>
      <c r="AH58" s="162">
        <f t="shared" si="53"/>
        <v>0</v>
      </c>
      <c r="AI58" s="162">
        <f t="shared" si="53"/>
        <v>0</v>
      </c>
      <c r="AJ58" s="162">
        <f t="shared" si="53"/>
        <v>0</v>
      </c>
      <c r="AK58" s="162">
        <f t="shared" si="53"/>
        <v>0</v>
      </c>
      <c r="AL58" s="162">
        <f t="shared" si="53"/>
        <v>106</v>
      </c>
      <c r="AM58" s="162">
        <f t="shared" si="53"/>
        <v>111</v>
      </c>
      <c r="AN58" s="162">
        <f t="shared" si="53"/>
        <v>0</v>
      </c>
      <c r="AO58" s="162">
        <f t="shared" si="53"/>
        <v>0</v>
      </c>
      <c r="AP58" s="162">
        <f t="shared" si="53"/>
        <v>103</v>
      </c>
      <c r="AQ58" s="162">
        <f t="shared" si="53"/>
        <v>107</v>
      </c>
      <c r="AR58" s="162">
        <f t="shared" si="53"/>
        <v>0</v>
      </c>
      <c r="AS58" s="162">
        <f t="shared" si="53"/>
        <v>0</v>
      </c>
      <c r="AT58" s="162">
        <f t="shared" si="53"/>
        <v>217</v>
      </c>
      <c r="AU58" s="162">
        <f t="shared" si="53"/>
        <v>210</v>
      </c>
      <c r="AV58" s="162">
        <f t="shared" si="53"/>
        <v>0</v>
      </c>
      <c r="AW58" s="162">
        <f t="shared" si="53"/>
        <v>40</v>
      </c>
      <c r="AX58" s="162">
        <f t="shared" si="53"/>
        <v>32</v>
      </c>
      <c r="AY58" s="162">
        <f t="shared" si="53"/>
        <v>0</v>
      </c>
      <c r="AZ58" s="162">
        <f t="shared" si="53"/>
        <v>0</v>
      </c>
      <c r="BA58" s="162">
        <f t="shared" si="53"/>
        <v>55</v>
      </c>
      <c r="BB58" s="162">
        <f t="shared" si="53"/>
        <v>61</v>
      </c>
      <c r="BC58" s="162">
        <f t="shared" si="53"/>
        <v>0</v>
      </c>
      <c r="BD58" s="162">
        <f t="shared" si="53"/>
        <v>0</v>
      </c>
      <c r="BE58" s="162">
        <f t="shared" si="53"/>
        <v>3</v>
      </c>
      <c r="BF58" s="162">
        <f t="shared" si="53"/>
        <v>14</v>
      </c>
      <c r="BG58" s="162">
        <f t="shared" si="53"/>
        <v>0</v>
      </c>
      <c r="BH58" s="162">
        <f t="shared" si="53"/>
        <v>0</v>
      </c>
      <c r="BI58" s="162">
        <f t="shared" si="53"/>
        <v>61</v>
      </c>
      <c r="BJ58" s="162">
        <f t="shared" si="53"/>
        <v>27</v>
      </c>
      <c r="BK58" s="162">
        <f t="shared" si="53"/>
        <v>0</v>
      </c>
      <c r="BL58" s="162">
        <f t="shared" si="53"/>
        <v>0</v>
      </c>
      <c r="BM58" s="162">
        <f t="shared" si="53"/>
        <v>15</v>
      </c>
      <c r="BN58" s="162">
        <f t="shared" si="53"/>
        <v>6</v>
      </c>
      <c r="BO58" s="162">
        <f t="shared" si="53"/>
        <v>0</v>
      </c>
      <c r="BP58" s="162">
        <f t="shared" si="53"/>
        <v>0</v>
      </c>
      <c r="BQ58" s="162">
        <f t="shared" si="53"/>
        <v>0</v>
      </c>
      <c r="BR58" s="162">
        <f t="shared" si="53"/>
        <v>214</v>
      </c>
      <c r="BS58" s="162">
        <f t="shared" si="53"/>
        <v>209</v>
      </c>
      <c r="BT58" s="162">
        <f t="shared" si="53"/>
        <v>210</v>
      </c>
      <c r="BU58" s="162">
        <f t="shared" ref="BU58:BY58" si="54">SUM(BU44:BU57)</f>
        <v>200</v>
      </c>
      <c r="BV58" s="162">
        <f t="shared" si="54"/>
        <v>0</v>
      </c>
      <c r="BW58" s="162">
        <f t="shared" si="54"/>
        <v>0</v>
      </c>
      <c r="BX58" s="162">
        <f t="shared" si="54"/>
        <v>217</v>
      </c>
      <c r="BY58" s="162">
        <f t="shared" si="54"/>
        <v>210</v>
      </c>
      <c r="BZ58" s="116">
        <f>SUM(BX58/H58)</f>
        <v>0.78339350180505418</v>
      </c>
      <c r="CA58" s="39"/>
      <c r="CB58" s="39"/>
      <c r="CC58" s="39"/>
      <c r="CD58" s="40"/>
    </row>
    <row r="59" spans="1:82" ht="46.5" x14ac:dyDescent="0.3">
      <c r="A59" s="25" t="s">
        <v>313</v>
      </c>
      <c r="B59" s="26" t="s">
        <v>314</v>
      </c>
      <c r="C59" s="27" t="s">
        <v>302</v>
      </c>
      <c r="D59" s="27" t="s">
        <v>410</v>
      </c>
      <c r="E59" s="28" t="s">
        <v>411</v>
      </c>
      <c r="F59" s="28" t="s">
        <v>316</v>
      </c>
      <c r="G59" s="28" t="s">
        <v>317</v>
      </c>
      <c r="H59" s="47">
        <v>20</v>
      </c>
      <c r="I59" s="46"/>
      <c r="J59" s="31">
        <v>3</v>
      </c>
      <c r="K59" s="31">
        <v>1</v>
      </c>
      <c r="L59" s="31"/>
      <c r="M59" s="31"/>
      <c r="N59" s="31">
        <v>2</v>
      </c>
      <c r="O59" s="31">
        <v>1</v>
      </c>
      <c r="P59" s="31"/>
      <c r="Q59" s="31"/>
      <c r="R59" s="31"/>
      <c r="S59" s="31"/>
      <c r="T59" s="31"/>
      <c r="U59" s="31"/>
      <c r="V59" s="31">
        <v>1</v>
      </c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2">
        <f t="shared" ref="AL59:AO60" si="55">SUM(J59+N59+R59+V59+Z59+AD59+AH59)</f>
        <v>6</v>
      </c>
      <c r="AM59" s="32">
        <f t="shared" si="55"/>
        <v>2</v>
      </c>
      <c r="AN59" s="32">
        <f t="shared" si="55"/>
        <v>0</v>
      </c>
      <c r="AO59" s="32">
        <f t="shared" si="55"/>
        <v>0</v>
      </c>
      <c r="AP59" s="31">
        <v>5</v>
      </c>
      <c r="AQ59" s="31">
        <v>2</v>
      </c>
      <c r="AR59" s="31"/>
      <c r="AS59" s="31"/>
      <c r="AT59" s="32">
        <f>SUM(AL59:AO59)</f>
        <v>8</v>
      </c>
      <c r="AU59" s="32">
        <f>SUM(AP59:AS59)</f>
        <v>7</v>
      </c>
      <c r="AV59" s="33"/>
      <c r="AW59" s="31">
        <v>2</v>
      </c>
      <c r="AX59" s="31">
        <v>1</v>
      </c>
      <c r="AY59" s="31"/>
      <c r="AZ59" s="31"/>
      <c r="BA59" s="31">
        <v>6</v>
      </c>
      <c r="BB59" s="31">
        <v>2</v>
      </c>
      <c r="BC59" s="31"/>
      <c r="BD59" s="31"/>
      <c r="BE59" s="31">
        <v>0</v>
      </c>
      <c r="BF59" s="31">
        <v>0</v>
      </c>
      <c r="BG59" s="31"/>
      <c r="BH59" s="31"/>
      <c r="BI59" s="31">
        <v>0</v>
      </c>
      <c r="BJ59" s="31">
        <v>0</v>
      </c>
      <c r="BK59" s="31"/>
      <c r="BL59" s="31"/>
      <c r="BM59" s="31">
        <v>0</v>
      </c>
      <c r="BN59" s="31">
        <v>0</v>
      </c>
      <c r="BO59" s="31"/>
      <c r="BP59" s="31"/>
      <c r="BQ59" s="33"/>
      <c r="BR59" s="64">
        <f>SUM(AU59)</f>
        <v>7</v>
      </c>
      <c r="BS59" s="65">
        <v>7</v>
      </c>
      <c r="BT59" s="64">
        <f>SUM(AU59)</f>
        <v>7</v>
      </c>
      <c r="BU59" s="65">
        <v>7</v>
      </c>
      <c r="BV59" s="65"/>
      <c r="BW59" s="65"/>
      <c r="BX59" s="38">
        <f>SUM(AT59)</f>
        <v>8</v>
      </c>
      <c r="BY59" s="38">
        <f>SUM(AU59)</f>
        <v>7</v>
      </c>
      <c r="BZ59" s="39">
        <f>SUM(AT59/H59)</f>
        <v>0.4</v>
      </c>
      <c r="CA59" s="39">
        <f t="shared" si="11"/>
        <v>0.875</v>
      </c>
      <c r="CB59" s="39">
        <f t="shared" si="12"/>
        <v>1</v>
      </c>
      <c r="CC59" s="39">
        <f t="shared" si="13"/>
        <v>1</v>
      </c>
      <c r="CD59" s="40"/>
    </row>
    <row r="60" spans="1:82" ht="35.25" x14ac:dyDescent="0.3">
      <c r="A60" s="147" t="s">
        <v>353</v>
      </c>
      <c r="B60" s="148" t="s">
        <v>354</v>
      </c>
      <c r="C60" s="181" t="s">
        <v>302</v>
      </c>
      <c r="D60" s="181" t="s">
        <v>410</v>
      </c>
      <c r="E60" s="182" t="s">
        <v>411</v>
      </c>
      <c r="F60" s="182" t="s">
        <v>358</v>
      </c>
      <c r="G60" s="150" t="s">
        <v>312</v>
      </c>
      <c r="H60" s="152">
        <v>17</v>
      </c>
      <c r="I60" s="46"/>
      <c r="J60" s="43">
        <v>8</v>
      </c>
      <c r="K60" s="43"/>
      <c r="L60" s="43"/>
      <c r="M60" s="43"/>
      <c r="N60" s="43">
        <v>8</v>
      </c>
      <c r="O60" s="43"/>
      <c r="P60" s="43"/>
      <c r="Q60" s="43"/>
      <c r="R60" s="43">
        <v>1</v>
      </c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2">
        <f t="shared" si="55"/>
        <v>17</v>
      </c>
      <c r="AM60" s="42">
        <f t="shared" si="55"/>
        <v>0</v>
      </c>
      <c r="AN60" s="42">
        <f t="shared" si="55"/>
        <v>0</v>
      </c>
      <c r="AO60" s="42">
        <f t="shared" si="55"/>
        <v>0</v>
      </c>
      <c r="AP60" s="43">
        <v>11</v>
      </c>
      <c r="AQ60" s="43"/>
      <c r="AR60" s="43"/>
      <c r="AS60" s="43"/>
      <c r="AT60" s="42">
        <f>SUM(AL60:AO60)</f>
        <v>17</v>
      </c>
      <c r="AU60" s="42">
        <f>SUM(AP60:AS60)</f>
        <v>11</v>
      </c>
      <c r="AV60" s="44"/>
      <c r="AW60" s="43">
        <v>12</v>
      </c>
      <c r="AX60" s="43"/>
      <c r="AY60" s="43"/>
      <c r="AZ60" s="43"/>
      <c r="BA60" s="43">
        <v>17</v>
      </c>
      <c r="BB60" s="43"/>
      <c r="BC60" s="43"/>
      <c r="BD60" s="43"/>
      <c r="BE60" s="43">
        <v>0</v>
      </c>
      <c r="BF60" s="43"/>
      <c r="BG60" s="43"/>
      <c r="BH60" s="43"/>
      <c r="BI60" s="43">
        <v>14</v>
      </c>
      <c r="BJ60" s="43"/>
      <c r="BK60" s="43"/>
      <c r="BL60" s="43"/>
      <c r="BM60" s="43">
        <v>0</v>
      </c>
      <c r="BN60" s="43"/>
      <c r="BO60" s="43"/>
      <c r="BP60" s="43"/>
      <c r="BQ60" s="44"/>
      <c r="BR60" s="183">
        <f>SUM(AU60)</f>
        <v>11</v>
      </c>
      <c r="BS60" s="184">
        <v>11</v>
      </c>
      <c r="BT60" s="183">
        <f>SUM(AU60)</f>
        <v>11</v>
      </c>
      <c r="BU60" s="184">
        <v>11</v>
      </c>
      <c r="BV60" s="184"/>
      <c r="BW60" s="184"/>
      <c r="BX60" s="156">
        <f>SUM(AT60)</f>
        <v>17</v>
      </c>
      <c r="BY60" s="156">
        <f>SUM(AU60)</f>
        <v>11</v>
      </c>
      <c r="BZ60" s="157">
        <f>SUM(AT60/H60)</f>
        <v>1</v>
      </c>
      <c r="CA60" s="39">
        <f t="shared" si="11"/>
        <v>0.6470588235294118</v>
      </c>
      <c r="CB60" s="39">
        <f t="shared" si="12"/>
        <v>1</v>
      </c>
      <c r="CC60" s="39">
        <f t="shared" si="13"/>
        <v>1</v>
      </c>
      <c r="CD60" s="40"/>
    </row>
    <row r="61" spans="1:82" ht="24" customHeight="1" x14ac:dyDescent="0.3">
      <c r="A61" s="115"/>
      <c r="B61" s="115"/>
      <c r="C61" s="115"/>
      <c r="D61" s="115"/>
      <c r="E61" s="115"/>
      <c r="F61" s="115"/>
      <c r="G61" s="115" t="s">
        <v>462</v>
      </c>
      <c r="H61" s="185">
        <f>SUM(H59:H60)</f>
        <v>37</v>
      </c>
      <c r="I61" s="185">
        <f t="shared" ref="I61:BT61" si="56">SUM(I59:I60)</f>
        <v>0</v>
      </c>
      <c r="J61" s="185">
        <f t="shared" si="56"/>
        <v>11</v>
      </c>
      <c r="K61" s="185">
        <f t="shared" si="56"/>
        <v>1</v>
      </c>
      <c r="L61" s="185">
        <f t="shared" si="56"/>
        <v>0</v>
      </c>
      <c r="M61" s="185">
        <f t="shared" si="56"/>
        <v>0</v>
      </c>
      <c r="N61" s="185">
        <f t="shared" si="56"/>
        <v>10</v>
      </c>
      <c r="O61" s="185">
        <f t="shared" si="56"/>
        <v>1</v>
      </c>
      <c r="P61" s="185">
        <f t="shared" si="56"/>
        <v>0</v>
      </c>
      <c r="Q61" s="185">
        <f t="shared" si="56"/>
        <v>0</v>
      </c>
      <c r="R61" s="185">
        <f t="shared" si="56"/>
        <v>1</v>
      </c>
      <c r="S61" s="185">
        <f t="shared" si="56"/>
        <v>0</v>
      </c>
      <c r="T61" s="185">
        <f t="shared" si="56"/>
        <v>0</v>
      </c>
      <c r="U61" s="185">
        <f t="shared" si="56"/>
        <v>0</v>
      </c>
      <c r="V61" s="185">
        <f t="shared" si="56"/>
        <v>1</v>
      </c>
      <c r="W61" s="185">
        <f t="shared" si="56"/>
        <v>0</v>
      </c>
      <c r="X61" s="185">
        <f t="shared" si="56"/>
        <v>0</v>
      </c>
      <c r="Y61" s="185">
        <f t="shared" si="56"/>
        <v>0</v>
      </c>
      <c r="Z61" s="185">
        <f t="shared" si="56"/>
        <v>0</v>
      </c>
      <c r="AA61" s="185">
        <f t="shared" si="56"/>
        <v>0</v>
      </c>
      <c r="AB61" s="185">
        <f t="shared" si="56"/>
        <v>0</v>
      </c>
      <c r="AC61" s="185">
        <f t="shared" si="56"/>
        <v>0</v>
      </c>
      <c r="AD61" s="185">
        <f t="shared" si="56"/>
        <v>0</v>
      </c>
      <c r="AE61" s="185">
        <f t="shared" si="56"/>
        <v>0</v>
      </c>
      <c r="AF61" s="185">
        <f t="shared" si="56"/>
        <v>0</v>
      </c>
      <c r="AG61" s="185">
        <f t="shared" si="56"/>
        <v>0</v>
      </c>
      <c r="AH61" s="185">
        <f t="shared" si="56"/>
        <v>0</v>
      </c>
      <c r="AI61" s="185">
        <f t="shared" si="56"/>
        <v>0</v>
      </c>
      <c r="AJ61" s="185">
        <f t="shared" si="56"/>
        <v>0</v>
      </c>
      <c r="AK61" s="185">
        <f t="shared" si="56"/>
        <v>0</v>
      </c>
      <c r="AL61" s="185">
        <f t="shared" si="56"/>
        <v>23</v>
      </c>
      <c r="AM61" s="185">
        <f t="shared" si="56"/>
        <v>2</v>
      </c>
      <c r="AN61" s="185">
        <f t="shared" si="56"/>
        <v>0</v>
      </c>
      <c r="AO61" s="185">
        <f t="shared" si="56"/>
        <v>0</v>
      </c>
      <c r="AP61" s="185">
        <f t="shared" si="56"/>
        <v>16</v>
      </c>
      <c r="AQ61" s="185">
        <f t="shared" si="56"/>
        <v>2</v>
      </c>
      <c r="AR61" s="185">
        <f t="shared" si="56"/>
        <v>0</v>
      </c>
      <c r="AS61" s="185">
        <f t="shared" si="56"/>
        <v>0</v>
      </c>
      <c r="AT61" s="185">
        <f t="shared" si="56"/>
        <v>25</v>
      </c>
      <c r="AU61" s="185">
        <f t="shared" si="56"/>
        <v>18</v>
      </c>
      <c r="AV61" s="185">
        <f t="shared" si="56"/>
        <v>0</v>
      </c>
      <c r="AW61" s="185">
        <f t="shared" si="56"/>
        <v>14</v>
      </c>
      <c r="AX61" s="185">
        <f t="shared" si="56"/>
        <v>1</v>
      </c>
      <c r="AY61" s="185">
        <f t="shared" si="56"/>
        <v>0</v>
      </c>
      <c r="AZ61" s="185">
        <f t="shared" si="56"/>
        <v>0</v>
      </c>
      <c r="BA61" s="185">
        <f t="shared" si="56"/>
        <v>23</v>
      </c>
      <c r="BB61" s="185">
        <f t="shared" si="56"/>
        <v>2</v>
      </c>
      <c r="BC61" s="185">
        <f t="shared" si="56"/>
        <v>0</v>
      </c>
      <c r="BD61" s="185">
        <f t="shared" si="56"/>
        <v>0</v>
      </c>
      <c r="BE61" s="185">
        <f t="shared" si="56"/>
        <v>0</v>
      </c>
      <c r="BF61" s="185">
        <f t="shared" si="56"/>
        <v>0</v>
      </c>
      <c r="BG61" s="185">
        <f t="shared" si="56"/>
        <v>0</v>
      </c>
      <c r="BH61" s="185">
        <f t="shared" si="56"/>
        <v>0</v>
      </c>
      <c r="BI61" s="185">
        <f t="shared" si="56"/>
        <v>14</v>
      </c>
      <c r="BJ61" s="185">
        <f t="shared" si="56"/>
        <v>0</v>
      </c>
      <c r="BK61" s="185">
        <f t="shared" si="56"/>
        <v>0</v>
      </c>
      <c r="BL61" s="185">
        <f t="shared" si="56"/>
        <v>0</v>
      </c>
      <c r="BM61" s="185">
        <f t="shared" si="56"/>
        <v>0</v>
      </c>
      <c r="BN61" s="185">
        <f t="shared" si="56"/>
        <v>0</v>
      </c>
      <c r="BO61" s="185">
        <f t="shared" si="56"/>
        <v>0</v>
      </c>
      <c r="BP61" s="185">
        <f t="shared" si="56"/>
        <v>0</v>
      </c>
      <c r="BQ61" s="185">
        <f t="shared" si="56"/>
        <v>0</v>
      </c>
      <c r="BR61" s="185">
        <f t="shared" si="56"/>
        <v>18</v>
      </c>
      <c r="BS61" s="185">
        <f t="shared" si="56"/>
        <v>18</v>
      </c>
      <c r="BT61" s="185">
        <f t="shared" si="56"/>
        <v>18</v>
      </c>
      <c r="BU61" s="185">
        <f t="shared" ref="BU61:BY61" si="57">SUM(BU59:BU60)</f>
        <v>18</v>
      </c>
      <c r="BV61" s="185">
        <f t="shared" si="57"/>
        <v>0</v>
      </c>
      <c r="BW61" s="185">
        <f t="shared" si="57"/>
        <v>0</v>
      </c>
      <c r="BX61" s="185">
        <f t="shared" si="57"/>
        <v>25</v>
      </c>
      <c r="BY61" s="185">
        <f t="shared" si="57"/>
        <v>18</v>
      </c>
      <c r="BZ61" s="116">
        <f>SUM(BX61/H61)</f>
        <v>0.67567567567567566</v>
      </c>
    </row>
  </sheetData>
  <sortState ref="A1:BZ56">
    <sortCondition ref="D1:D56"/>
  </sortState>
  <conditionalFormatting sqref="F1:F1048576">
    <cfRule type="cellIs" dxfId="21" priority="2" operator="equal">
      <formula>3</formula>
    </cfRule>
  </conditionalFormatting>
  <conditionalFormatting sqref="F1">
    <cfRule type="containsText" dxfId="20" priority="4" operator="containsText" text="3">
      <formula>NOT(ISERROR(SEARCH("3",#REF!)))</formula>
    </cfRule>
  </conditionalFormatting>
  <conditionalFormatting sqref="F1048404:F1048576 F1">
    <cfRule type="containsText" dxfId="19" priority="3" operator="containsText" text="3&#10;COURSE&#10;CODE">
      <formula>NOT(ISERROR(SEARCH("3
COURSE
CODE",#REF!)))</formula>
    </cfRule>
  </conditionalFormatting>
  <conditionalFormatting sqref="F2:F60">
    <cfRule type="containsText" dxfId="18" priority="6" operator="containsText" text="3&#10;COURSE&#10;CODE">
      <formula>NOT(ISERROR(SEARCH("3
COURSE
CODE",#REF!)))</formula>
    </cfRule>
  </conditionalFormatting>
  <conditionalFormatting sqref="F61:F1048403">
    <cfRule type="containsText" dxfId="17" priority="7" operator="containsText" text="3&#10;COURSE&#10;CODE">
      <formula>NOT(ISERROR(SEARCH("3
COURSE
CODE",#REF!)))</formula>
    </cfRule>
  </conditionalFormatting>
  <conditionalFormatting sqref="BZ1:BZ1048576">
    <cfRule type="cellIs" dxfId="16" priority="1" operator="lessThan">
      <formula>0.9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workbookViewId="0">
      <selection activeCell="G11" sqref="G11"/>
    </sheetView>
  </sheetViews>
  <sheetFormatPr defaultRowHeight="21" x14ac:dyDescent="0.25"/>
  <cols>
    <col min="1" max="1" width="5.7109375" style="87" customWidth="1"/>
    <col min="2" max="2" width="13.85546875" customWidth="1"/>
    <col min="3" max="3" width="3" customWidth="1"/>
    <col min="4" max="4" width="5" customWidth="1"/>
    <col min="5" max="5" width="5.85546875" customWidth="1"/>
    <col min="6" max="6" width="6.140625" style="88" customWidth="1"/>
    <col min="7" max="7" width="11.28515625" customWidth="1"/>
    <col min="8" max="8" width="8.85546875" style="89" customWidth="1"/>
    <col min="9" max="9" width="9.28515625" hidden="1" customWidth="1"/>
    <col min="10" max="10" width="9" hidden="1" customWidth="1"/>
    <col min="11" max="11" width="8.5703125" hidden="1" customWidth="1"/>
    <col min="12" max="13" width="0" hidden="1" customWidth="1"/>
    <col min="14" max="14" width="8.5703125" hidden="1" customWidth="1"/>
    <col min="15" max="15" width="0" hidden="1" customWidth="1"/>
    <col min="16" max="16" width="8.85546875" hidden="1" customWidth="1"/>
    <col min="17" max="17" width="0" hidden="1" customWidth="1"/>
    <col min="18" max="18" width="8.42578125" hidden="1" customWidth="1"/>
    <col min="19" max="19" width="8.5703125" hidden="1" customWidth="1"/>
    <col min="20" max="20" width="8.42578125" hidden="1" customWidth="1"/>
    <col min="21" max="21" width="0" hidden="1" customWidth="1"/>
    <col min="22" max="22" width="10.5703125" hidden="1" customWidth="1"/>
    <col min="23" max="26" width="10" hidden="1" customWidth="1"/>
    <col min="27" max="27" width="10.5703125" hidden="1" customWidth="1"/>
    <col min="28" max="29" width="11" hidden="1" customWidth="1"/>
    <col min="30" max="31" width="11" style="90" hidden="1" customWidth="1"/>
    <col min="32" max="32" width="1.5703125" hidden="1" customWidth="1"/>
    <col min="33" max="42" width="0" hidden="1" customWidth="1"/>
    <col min="43" max="43" width="1.42578125" hidden="1" customWidth="1"/>
    <col min="44" max="44" width="10.85546875" hidden="1" customWidth="1"/>
    <col min="45" max="45" width="10.7109375" hidden="1" customWidth="1"/>
    <col min="46" max="46" width="11.85546875" hidden="1" customWidth="1"/>
    <col min="47" max="47" width="12.85546875" hidden="1" customWidth="1"/>
    <col min="48" max="48" width="10.7109375" hidden="1" customWidth="1"/>
    <col min="49" max="49" width="10.5703125" hidden="1" customWidth="1"/>
    <col min="50" max="51" width="9.28515625" bestFit="1" customWidth="1"/>
    <col min="52" max="52" width="10" bestFit="1" customWidth="1"/>
  </cols>
  <sheetData>
    <row r="1" spans="1:56" ht="120.75" thickBot="1" x14ac:dyDescent="0.3">
      <c r="A1" s="1" t="s">
        <v>256</v>
      </c>
      <c r="B1" s="2" t="s">
        <v>257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69" t="s">
        <v>258</v>
      </c>
      <c r="I1" s="7" t="s">
        <v>8</v>
      </c>
      <c r="J1" s="8" t="s">
        <v>9</v>
      </c>
      <c r="K1" s="7" t="s">
        <v>12</v>
      </c>
      <c r="L1" s="8" t="s">
        <v>13</v>
      </c>
      <c r="M1" s="98" t="s">
        <v>382</v>
      </c>
      <c r="N1" s="7" t="s">
        <v>16</v>
      </c>
      <c r="O1" s="8" t="s">
        <v>17</v>
      </c>
      <c r="P1" s="7" t="s">
        <v>20</v>
      </c>
      <c r="Q1" s="8" t="s">
        <v>21</v>
      </c>
      <c r="R1" s="7" t="s">
        <v>259</v>
      </c>
      <c r="S1" s="8" t="s">
        <v>25</v>
      </c>
      <c r="T1" s="7" t="s">
        <v>28</v>
      </c>
      <c r="U1" s="8" t="s">
        <v>29</v>
      </c>
      <c r="V1" s="7" t="s">
        <v>32</v>
      </c>
      <c r="W1" s="8" t="s">
        <v>33</v>
      </c>
      <c r="X1" s="70" t="s">
        <v>36</v>
      </c>
      <c r="Y1" s="71" t="s">
        <v>37</v>
      </c>
      <c r="Z1" s="99" t="s">
        <v>383</v>
      </c>
      <c r="AA1" s="70" t="s">
        <v>40</v>
      </c>
      <c r="AB1" s="71" t="s">
        <v>41</v>
      </c>
      <c r="AC1" s="99" t="s">
        <v>384</v>
      </c>
      <c r="AD1" s="10" t="s">
        <v>44</v>
      </c>
      <c r="AE1" s="10" t="s">
        <v>45</v>
      </c>
      <c r="AF1" s="14"/>
      <c r="AG1" s="15" t="s">
        <v>46</v>
      </c>
      <c r="AH1" s="15" t="s">
        <v>47</v>
      </c>
      <c r="AI1" s="17" t="s">
        <v>50</v>
      </c>
      <c r="AJ1" s="17" t="s">
        <v>51</v>
      </c>
      <c r="AK1" s="15" t="s">
        <v>54</v>
      </c>
      <c r="AL1" s="15" t="s">
        <v>55</v>
      </c>
      <c r="AM1" s="17" t="s">
        <v>58</v>
      </c>
      <c r="AN1" s="17" t="s">
        <v>59</v>
      </c>
      <c r="AO1" s="15" t="s">
        <v>62</v>
      </c>
      <c r="AP1" s="15" t="s">
        <v>260</v>
      </c>
      <c r="AQ1" s="14"/>
      <c r="AR1" s="21" t="s">
        <v>66</v>
      </c>
      <c r="AS1" s="22" t="s">
        <v>67</v>
      </c>
      <c r="AT1" s="21" t="s">
        <v>68</v>
      </c>
      <c r="AU1" s="22" t="s">
        <v>69</v>
      </c>
      <c r="AV1" s="23" t="s">
        <v>70</v>
      </c>
      <c r="AW1" s="23" t="s">
        <v>71</v>
      </c>
      <c r="AX1" s="21" t="s">
        <v>72</v>
      </c>
      <c r="AY1" s="21" t="s">
        <v>73</v>
      </c>
      <c r="AZ1" s="21" t="s">
        <v>74</v>
      </c>
    </row>
    <row r="2" spans="1:56" s="41" customFormat="1" ht="35.25" x14ac:dyDescent="0.3">
      <c r="A2" s="25" t="s">
        <v>385</v>
      </c>
      <c r="B2" s="26" t="s">
        <v>386</v>
      </c>
      <c r="C2" s="27" t="s">
        <v>387</v>
      </c>
      <c r="D2" s="27" t="s">
        <v>88</v>
      </c>
      <c r="E2" s="28" t="s">
        <v>388</v>
      </c>
      <c r="F2" s="28" t="s">
        <v>205</v>
      </c>
      <c r="G2" s="28" t="s">
        <v>389</v>
      </c>
      <c r="H2" s="72">
        <v>16</v>
      </c>
      <c r="I2" s="80">
        <v>0</v>
      </c>
      <c r="J2" s="80">
        <v>0</v>
      </c>
      <c r="K2" s="80">
        <v>6</v>
      </c>
      <c r="L2" s="80">
        <v>1</v>
      </c>
      <c r="M2" s="80"/>
      <c r="N2" s="80">
        <v>0</v>
      </c>
      <c r="O2" s="80">
        <v>0</v>
      </c>
      <c r="P2" s="80">
        <v>0</v>
      </c>
      <c r="Q2" s="80">
        <v>0</v>
      </c>
      <c r="R2" s="80">
        <v>0</v>
      </c>
      <c r="S2" s="80">
        <v>0</v>
      </c>
      <c r="T2" s="80">
        <v>0</v>
      </c>
      <c r="U2" s="80">
        <v>0</v>
      </c>
      <c r="V2" s="80">
        <v>0</v>
      </c>
      <c r="W2" s="80">
        <v>0</v>
      </c>
      <c r="X2" s="74">
        <f t="shared" ref="X2:Y6" si="0">SUM(I2+K2+N2+P2+R2+T2+V2)</f>
        <v>6</v>
      </c>
      <c r="Y2" s="74">
        <f t="shared" si="0"/>
        <v>1</v>
      </c>
      <c r="Z2" s="74"/>
      <c r="AA2" s="100">
        <v>6</v>
      </c>
      <c r="AB2" s="100">
        <v>1</v>
      </c>
      <c r="AC2" s="80"/>
      <c r="AD2" s="74">
        <f t="shared" ref="AD2:AD6" si="1">SUM(X2+Y2)</f>
        <v>7</v>
      </c>
      <c r="AE2" s="74">
        <f t="shared" ref="AE2:AE6" si="2">SUM(AA2+AB2)</f>
        <v>7</v>
      </c>
      <c r="AF2" s="81"/>
      <c r="AG2" s="80">
        <v>6</v>
      </c>
      <c r="AH2" s="80">
        <v>0</v>
      </c>
      <c r="AI2" s="80">
        <v>6</v>
      </c>
      <c r="AJ2" s="80">
        <v>1</v>
      </c>
      <c r="AK2" s="80">
        <v>0</v>
      </c>
      <c r="AL2" s="80">
        <v>0</v>
      </c>
      <c r="AM2" s="80">
        <v>4</v>
      </c>
      <c r="AN2" s="80">
        <v>0</v>
      </c>
      <c r="AO2" s="80">
        <v>1</v>
      </c>
      <c r="AP2" s="80">
        <v>0</v>
      </c>
      <c r="AQ2" s="81"/>
      <c r="AR2" s="76">
        <f t="shared" ref="AR2:AR6" si="3">SUM(AE2)</f>
        <v>7</v>
      </c>
      <c r="AS2" s="73">
        <v>7</v>
      </c>
      <c r="AT2" s="76">
        <f t="shared" ref="AT2:AT6" si="4">SUM(AE2)</f>
        <v>7</v>
      </c>
      <c r="AU2" s="73">
        <v>7</v>
      </c>
      <c r="AV2" s="73"/>
      <c r="AW2" s="73"/>
      <c r="AX2" s="38">
        <f t="shared" ref="AX2:AY6" si="5">SUM(AD2)</f>
        <v>7</v>
      </c>
      <c r="AY2" s="38">
        <f t="shared" si="5"/>
        <v>7</v>
      </c>
      <c r="AZ2" s="39">
        <f>SUM(AX2/H2)</f>
        <v>0.4375</v>
      </c>
      <c r="BA2"/>
      <c r="BB2"/>
      <c r="BC2"/>
      <c r="BD2"/>
    </row>
    <row r="3" spans="1:56" s="41" customFormat="1" ht="35.25" x14ac:dyDescent="0.3">
      <c r="A3" s="25" t="s">
        <v>385</v>
      </c>
      <c r="B3" s="26" t="s">
        <v>386</v>
      </c>
      <c r="C3" s="28" t="s">
        <v>387</v>
      </c>
      <c r="D3" s="28" t="s">
        <v>88</v>
      </c>
      <c r="E3" s="28" t="s">
        <v>390</v>
      </c>
      <c r="F3" s="28" t="s">
        <v>137</v>
      </c>
      <c r="G3" s="28" t="s">
        <v>391</v>
      </c>
      <c r="H3" s="72">
        <v>17</v>
      </c>
      <c r="I3" s="80">
        <v>0</v>
      </c>
      <c r="J3" s="80">
        <v>0</v>
      </c>
      <c r="K3" s="80">
        <v>5</v>
      </c>
      <c r="L3" s="80">
        <v>6</v>
      </c>
      <c r="M3" s="80"/>
      <c r="N3" s="80">
        <v>0</v>
      </c>
      <c r="O3" s="80">
        <v>0</v>
      </c>
      <c r="P3" s="80">
        <v>0</v>
      </c>
      <c r="Q3" s="80">
        <v>0</v>
      </c>
      <c r="R3" s="80">
        <v>0</v>
      </c>
      <c r="S3" s="80">
        <v>0</v>
      </c>
      <c r="T3" s="80">
        <v>0</v>
      </c>
      <c r="U3" s="80">
        <v>0</v>
      </c>
      <c r="V3" s="80">
        <v>0</v>
      </c>
      <c r="W3" s="80">
        <v>0</v>
      </c>
      <c r="X3" s="74">
        <f t="shared" si="0"/>
        <v>5</v>
      </c>
      <c r="Y3" s="74">
        <f t="shared" si="0"/>
        <v>6</v>
      </c>
      <c r="Z3" s="74"/>
      <c r="AA3" s="80">
        <v>5</v>
      </c>
      <c r="AB3" s="80">
        <v>6</v>
      </c>
      <c r="AC3" s="80"/>
      <c r="AD3" s="74">
        <f t="shared" si="1"/>
        <v>11</v>
      </c>
      <c r="AE3" s="74">
        <f t="shared" si="2"/>
        <v>11</v>
      </c>
      <c r="AF3" s="81"/>
      <c r="AG3" s="80">
        <v>4</v>
      </c>
      <c r="AH3" s="80">
        <v>3</v>
      </c>
      <c r="AI3" s="80">
        <v>5</v>
      </c>
      <c r="AJ3" s="80">
        <v>6</v>
      </c>
      <c r="AK3" s="80">
        <v>0</v>
      </c>
      <c r="AL3" s="80">
        <v>0</v>
      </c>
      <c r="AM3" s="80">
        <v>0</v>
      </c>
      <c r="AN3" s="80">
        <v>0</v>
      </c>
      <c r="AO3" s="80">
        <v>0</v>
      </c>
      <c r="AP3" s="80">
        <v>0</v>
      </c>
      <c r="AQ3" s="81"/>
      <c r="AR3" s="76">
        <f t="shared" si="3"/>
        <v>11</v>
      </c>
      <c r="AS3" s="73">
        <v>11</v>
      </c>
      <c r="AT3" s="76">
        <f t="shared" si="4"/>
        <v>11</v>
      </c>
      <c r="AU3" s="73">
        <v>11</v>
      </c>
      <c r="AV3" s="73"/>
      <c r="AW3" s="73"/>
      <c r="AX3" s="38">
        <f t="shared" si="5"/>
        <v>11</v>
      </c>
      <c r="AY3" s="38">
        <f t="shared" si="5"/>
        <v>11</v>
      </c>
      <c r="AZ3" s="39">
        <f t="shared" ref="AZ3:AZ6" si="6">SUM(AX3/H3)</f>
        <v>0.6470588235294118</v>
      </c>
      <c r="BA3"/>
      <c r="BB3"/>
      <c r="BC3"/>
      <c r="BD3"/>
    </row>
    <row r="4" spans="1:56" s="41" customFormat="1" ht="33" customHeight="1" x14ac:dyDescent="0.3">
      <c r="A4" s="163"/>
      <c r="B4" s="164"/>
      <c r="C4" s="168"/>
      <c r="D4" s="168"/>
      <c r="E4" s="168"/>
      <c r="F4" s="168"/>
      <c r="G4" s="168" t="s">
        <v>460</v>
      </c>
      <c r="H4" s="162">
        <f>SUM(H2:H3)</f>
        <v>33</v>
      </c>
      <c r="I4" s="162">
        <f t="shared" ref="I4:AY4" si="7">SUM(I2:I3)</f>
        <v>0</v>
      </c>
      <c r="J4" s="162">
        <f t="shared" si="7"/>
        <v>0</v>
      </c>
      <c r="K4" s="162">
        <f t="shared" si="7"/>
        <v>11</v>
      </c>
      <c r="L4" s="162">
        <f t="shared" si="7"/>
        <v>7</v>
      </c>
      <c r="M4" s="162">
        <f t="shared" si="7"/>
        <v>0</v>
      </c>
      <c r="N4" s="162">
        <f t="shared" si="7"/>
        <v>0</v>
      </c>
      <c r="O4" s="162">
        <f t="shared" si="7"/>
        <v>0</v>
      </c>
      <c r="P4" s="162">
        <f t="shared" si="7"/>
        <v>0</v>
      </c>
      <c r="Q4" s="162">
        <f t="shared" si="7"/>
        <v>0</v>
      </c>
      <c r="R4" s="162">
        <f t="shared" si="7"/>
        <v>0</v>
      </c>
      <c r="S4" s="162">
        <f t="shared" si="7"/>
        <v>0</v>
      </c>
      <c r="T4" s="162">
        <f t="shared" si="7"/>
        <v>0</v>
      </c>
      <c r="U4" s="162">
        <f t="shared" si="7"/>
        <v>0</v>
      </c>
      <c r="V4" s="162">
        <f t="shared" si="7"/>
        <v>0</v>
      </c>
      <c r="W4" s="162">
        <f t="shared" si="7"/>
        <v>0</v>
      </c>
      <c r="X4" s="162">
        <f t="shared" si="7"/>
        <v>11</v>
      </c>
      <c r="Y4" s="162">
        <f t="shared" si="7"/>
        <v>7</v>
      </c>
      <c r="Z4" s="162">
        <f t="shared" si="7"/>
        <v>0</v>
      </c>
      <c r="AA4" s="162">
        <f t="shared" si="7"/>
        <v>11</v>
      </c>
      <c r="AB4" s="162">
        <f t="shared" si="7"/>
        <v>7</v>
      </c>
      <c r="AC4" s="162">
        <f t="shared" si="7"/>
        <v>0</v>
      </c>
      <c r="AD4" s="162">
        <f t="shared" si="7"/>
        <v>18</v>
      </c>
      <c r="AE4" s="162">
        <f t="shared" si="7"/>
        <v>18</v>
      </c>
      <c r="AF4" s="162">
        <f t="shared" si="7"/>
        <v>0</v>
      </c>
      <c r="AG4" s="162">
        <f t="shared" si="7"/>
        <v>10</v>
      </c>
      <c r="AH4" s="162">
        <f t="shared" si="7"/>
        <v>3</v>
      </c>
      <c r="AI4" s="162">
        <f t="shared" si="7"/>
        <v>11</v>
      </c>
      <c r="AJ4" s="162">
        <f t="shared" si="7"/>
        <v>7</v>
      </c>
      <c r="AK4" s="162">
        <f t="shared" si="7"/>
        <v>0</v>
      </c>
      <c r="AL4" s="162">
        <f t="shared" si="7"/>
        <v>0</v>
      </c>
      <c r="AM4" s="162">
        <f t="shared" si="7"/>
        <v>4</v>
      </c>
      <c r="AN4" s="162">
        <f t="shared" si="7"/>
        <v>0</v>
      </c>
      <c r="AO4" s="162">
        <f t="shared" si="7"/>
        <v>1</v>
      </c>
      <c r="AP4" s="162">
        <f t="shared" si="7"/>
        <v>0</v>
      </c>
      <c r="AQ4" s="162">
        <f t="shared" si="7"/>
        <v>0</v>
      </c>
      <c r="AR4" s="162">
        <f t="shared" si="7"/>
        <v>18</v>
      </c>
      <c r="AS4" s="162">
        <f t="shared" si="7"/>
        <v>18</v>
      </c>
      <c r="AT4" s="162">
        <f t="shared" si="7"/>
        <v>18</v>
      </c>
      <c r="AU4" s="162">
        <f t="shared" si="7"/>
        <v>18</v>
      </c>
      <c r="AV4" s="162">
        <f t="shared" si="7"/>
        <v>0</v>
      </c>
      <c r="AW4" s="162">
        <f t="shared" si="7"/>
        <v>0</v>
      </c>
      <c r="AX4" s="162">
        <f t="shared" si="7"/>
        <v>18</v>
      </c>
      <c r="AY4" s="162">
        <f t="shared" si="7"/>
        <v>18</v>
      </c>
      <c r="AZ4" s="116">
        <f>SUM(AX4/H4)</f>
        <v>0.54545454545454541</v>
      </c>
      <c r="BA4"/>
      <c r="BB4"/>
      <c r="BC4"/>
      <c r="BD4"/>
    </row>
    <row r="5" spans="1:56" s="41" customFormat="1" ht="57.75" x14ac:dyDescent="0.3">
      <c r="A5" s="25" t="s">
        <v>385</v>
      </c>
      <c r="B5" s="26" t="s">
        <v>386</v>
      </c>
      <c r="C5" s="27" t="s">
        <v>387</v>
      </c>
      <c r="D5" s="27" t="s">
        <v>89</v>
      </c>
      <c r="E5" s="28" t="s">
        <v>143</v>
      </c>
      <c r="F5" s="28" t="s">
        <v>392</v>
      </c>
      <c r="G5" s="28" t="s">
        <v>393</v>
      </c>
      <c r="H5" s="72">
        <v>24</v>
      </c>
      <c r="I5" s="80">
        <v>8</v>
      </c>
      <c r="J5" s="80">
        <v>4</v>
      </c>
      <c r="K5" s="80">
        <v>10</v>
      </c>
      <c r="L5" s="80">
        <v>3</v>
      </c>
      <c r="M5" s="80">
        <v>1</v>
      </c>
      <c r="N5" s="80">
        <v>0</v>
      </c>
      <c r="O5" s="80">
        <v>0</v>
      </c>
      <c r="P5" s="80">
        <v>0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74">
        <f t="shared" si="0"/>
        <v>18</v>
      </c>
      <c r="Y5" s="74">
        <f t="shared" si="0"/>
        <v>7</v>
      </c>
      <c r="Z5" s="74">
        <f>SUM(M5)</f>
        <v>1</v>
      </c>
      <c r="AA5" s="80">
        <v>18</v>
      </c>
      <c r="AB5" s="80">
        <v>7</v>
      </c>
      <c r="AC5" s="80">
        <v>1</v>
      </c>
      <c r="AD5" s="74">
        <f>SUM(X5+Y5+Z5)</f>
        <v>26</v>
      </c>
      <c r="AE5" s="74">
        <f>SUM(AA5+AB5+AC5)</f>
        <v>26</v>
      </c>
      <c r="AF5" s="81"/>
      <c r="AG5" s="80">
        <v>6</v>
      </c>
      <c r="AH5" s="80">
        <v>1</v>
      </c>
      <c r="AI5" s="80">
        <v>16</v>
      </c>
      <c r="AJ5" s="80">
        <v>7</v>
      </c>
      <c r="AK5" s="80">
        <v>0</v>
      </c>
      <c r="AL5" s="80">
        <v>0</v>
      </c>
      <c r="AM5" s="80">
        <v>9</v>
      </c>
      <c r="AN5" s="80">
        <v>6</v>
      </c>
      <c r="AO5" s="80">
        <v>4</v>
      </c>
      <c r="AP5" s="80">
        <v>1</v>
      </c>
      <c r="AQ5" s="81"/>
      <c r="AR5" s="76">
        <f t="shared" si="3"/>
        <v>26</v>
      </c>
      <c r="AS5" s="73">
        <v>26</v>
      </c>
      <c r="AT5" s="76">
        <f t="shared" si="4"/>
        <v>26</v>
      </c>
      <c r="AU5" s="73">
        <v>26</v>
      </c>
      <c r="AV5" s="73"/>
      <c r="AW5" s="73"/>
      <c r="AX5" s="38">
        <f t="shared" si="5"/>
        <v>26</v>
      </c>
      <c r="AY5" s="38">
        <f t="shared" si="5"/>
        <v>26</v>
      </c>
      <c r="AZ5" s="39">
        <f t="shared" si="6"/>
        <v>1.0833333333333333</v>
      </c>
      <c r="BA5"/>
      <c r="BB5"/>
      <c r="BC5"/>
      <c r="BD5"/>
    </row>
    <row r="6" spans="1:56" s="41" customFormat="1" ht="46.5" x14ac:dyDescent="0.3">
      <c r="A6" s="25" t="s">
        <v>394</v>
      </c>
      <c r="B6" s="61" t="s">
        <v>395</v>
      </c>
      <c r="C6" s="27" t="s">
        <v>387</v>
      </c>
      <c r="D6" s="27" t="s">
        <v>89</v>
      </c>
      <c r="E6" s="28" t="s">
        <v>143</v>
      </c>
      <c r="F6" s="28" t="s">
        <v>205</v>
      </c>
      <c r="G6" s="28" t="s">
        <v>396</v>
      </c>
      <c r="H6" s="72">
        <v>20</v>
      </c>
      <c r="I6" s="80">
        <v>15</v>
      </c>
      <c r="J6" s="80">
        <v>2</v>
      </c>
      <c r="K6" s="80">
        <v>0</v>
      </c>
      <c r="L6" s="80">
        <v>0</v>
      </c>
      <c r="M6" s="80"/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74">
        <f t="shared" si="0"/>
        <v>15</v>
      </c>
      <c r="Y6" s="74">
        <f t="shared" si="0"/>
        <v>2</v>
      </c>
      <c r="Z6" s="74"/>
      <c r="AA6" s="100">
        <v>15</v>
      </c>
      <c r="AB6" s="100">
        <v>2</v>
      </c>
      <c r="AC6" s="80"/>
      <c r="AD6" s="74">
        <f t="shared" si="1"/>
        <v>17</v>
      </c>
      <c r="AE6" s="74">
        <f t="shared" si="2"/>
        <v>17</v>
      </c>
      <c r="AF6" s="81"/>
      <c r="AG6" s="80">
        <v>9</v>
      </c>
      <c r="AH6" s="80">
        <v>0</v>
      </c>
      <c r="AI6" s="100">
        <v>15</v>
      </c>
      <c r="AJ6" s="100">
        <v>2</v>
      </c>
      <c r="AK6" s="80">
        <v>0</v>
      </c>
      <c r="AL6" s="80">
        <v>0</v>
      </c>
      <c r="AM6" s="100">
        <v>15</v>
      </c>
      <c r="AN6" s="80">
        <v>0</v>
      </c>
      <c r="AO6" s="100">
        <v>15</v>
      </c>
      <c r="AP6" s="80">
        <v>0</v>
      </c>
      <c r="AQ6" s="81"/>
      <c r="AR6" s="76">
        <f t="shared" si="3"/>
        <v>17</v>
      </c>
      <c r="AS6" s="73">
        <v>17</v>
      </c>
      <c r="AT6" s="76">
        <f t="shared" si="4"/>
        <v>17</v>
      </c>
      <c r="AU6" s="73">
        <v>16</v>
      </c>
      <c r="AV6" s="73"/>
      <c r="AW6" s="73"/>
      <c r="AX6" s="38">
        <f t="shared" si="5"/>
        <v>17</v>
      </c>
      <c r="AY6" s="38">
        <f t="shared" si="5"/>
        <v>17</v>
      </c>
      <c r="AZ6" s="39">
        <f t="shared" si="6"/>
        <v>0.85</v>
      </c>
      <c r="BA6"/>
      <c r="BB6"/>
      <c r="BC6"/>
      <c r="BD6"/>
    </row>
    <row r="7" spans="1:56" ht="18.75" x14ac:dyDescent="0.3">
      <c r="A7" s="186"/>
      <c r="B7" s="115"/>
      <c r="C7" s="115"/>
      <c r="D7" s="115"/>
      <c r="E7" s="115"/>
      <c r="F7" s="187"/>
      <c r="G7" s="115" t="s">
        <v>459</v>
      </c>
      <c r="H7" s="185">
        <f>SUM(H5:H6)</f>
        <v>44</v>
      </c>
      <c r="I7" s="185">
        <f t="shared" ref="I7:AY7" si="8">SUM(I5:I6)</f>
        <v>23</v>
      </c>
      <c r="J7" s="185">
        <f t="shared" si="8"/>
        <v>6</v>
      </c>
      <c r="K7" s="185">
        <f t="shared" si="8"/>
        <v>10</v>
      </c>
      <c r="L7" s="185">
        <f t="shared" si="8"/>
        <v>3</v>
      </c>
      <c r="M7" s="185">
        <f t="shared" si="8"/>
        <v>1</v>
      </c>
      <c r="N7" s="185">
        <f t="shared" si="8"/>
        <v>0</v>
      </c>
      <c r="O7" s="185">
        <f t="shared" si="8"/>
        <v>0</v>
      </c>
      <c r="P7" s="185">
        <f t="shared" si="8"/>
        <v>0</v>
      </c>
      <c r="Q7" s="185">
        <f t="shared" si="8"/>
        <v>0</v>
      </c>
      <c r="R7" s="185">
        <f t="shared" si="8"/>
        <v>0</v>
      </c>
      <c r="S7" s="185">
        <f t="shared" si="8"/>
        <v>0</v>
      </c>
      <c r="T7" s="185">
        <f t="shared" si="8"/>
        <v>0</v>
      </c>
      <c r="U7" s="185">
        <f t="shared" si="8"/>
        <v>0</v>
      </c>
      <c r="V7" s="185">
        <f t="shared" si="8"/>
        <v>0</v>
      </c>
      <c r="W7" s="185">
        <f t="shared" si="8"/>
        <v>0</v>
      </c>
      <c r="X7" s="185">
        <f t="shared" si="8"/>
        <v>33</v>
      </c>
      <c r="Y7" s="185">
        <f t="shared" si="8"/>
        <v>9</v>
      </c>
      <c r="Z7" s="185">
        <f t="shared" si="8"/>
        <v>1</v>
      </c>
      <c r="AA7" s="185">
        <f t="shared" si="8"/>
        <v>33</v>
      </c>
      <c r="AB7" s="185">
        <f t="shared" si="8"/>
        <v>9</v>
      </c>
      <c r="AC7" s="185">
        <f t="shared" si="8"/>
        <v>1</v>
      </c>
      <c r="AD7" s="185">
        <f t="shared" si="8"/>
        <v>43</v>
      </c>
      <c r="AE7" s="185">
        <f t="shared" si="8"/>
        <v>43</v>
      </c>
      <c r="AF7" s="185">
        <f t="shared" si="8"/>
        <v>0</v>
      </c>
      <c r="AG7" s="185">
        <f t="shared" si="8"/>
        <v>15</v>
      </c>
      <c r="AH7" s="185">
        <f t="shared" si="8"/>
        <v>1</v>
      </c>
      <c r="AI7" s="185">
        <f t="shared" si="8"/>
        <v>31</v>
      </c>
      <c r="AJ7" s="185">
        <f t="shared" si="8"/>
        <v>9</v>
      </c>
      <c r="AK7" s="185">
        <f t="shared" si="8"/>
        <v>0</v>
      </c>
      <c r="AL7" s="185">
        <f t="shared" si="8"/>
        <v>0</v>
      </c>
      <c r="AM7" s="185">
        <f t="shared" si="8"/>
        <v>24</v>
      </c>
      <c r="AN7" s="185">
        <f t="shared" si="8"/>
        <v>6</v>
      </c>
      <c r="AO7" s="185">
        <f t="shared" si="8"/>
        <v>19</v>
      </c>
      <c r="AP7" s="185">
        <f t="shared" si="8"/>
        <v>1</v>
      </c>
      <c r="AQ7" s="185">
        <f t="shared" si="8"/>
        <v>0</v>
      </c>
      <c r="AR7" s="185">
        <f t="shared" si="8"/>
        <v>43</v>
      </c>
      <c r="AS7" s="185">
        <f t="shared" si="8"/>
        <v>43</v>
      </c>
      <c r="AT7" s="185">
        <f t="shared" si="8"/>
        <v>43</v>
      </c>
      <c r="AU7" s="185">
        <f t="shared" si="8"/>
        <v>42</v>
      </c>
      <c r="AV7" s="185">
        <f t="shared" si="8"/>
        <v>0</v>
      </c>
      <c r="AW7" s="185">
        <f t="shared" si="8"/>
        <v>0</v>
      </c>
      <c r="AX7" s="185">
        <f t="shared" si="8"/>
        <v>43</v>
      </c>
      <c r="AY7" s="185">
        <f t="shared" si="8"/>
        <v>43</v>
      </c>
      <c r="AZ7" s="116">
        <f>SUM(AX7/H7)</f>
        <v>0.97727272727272729</v>
      </c>
    </row>
  </sheetData>
  <conditionalFormatting sqref="F1 F7:F1048576">
    <cfRule type="cellIs" dxfId="15" priority="8" operator="equal">
      <formula>3</formula>
    </cfRule>
  </conditionalFormatting>
  <conditionalFormatting sqref="F2:F4">
    <cfRule type="cellIs" dxfId="14" priority="6" operator="equal">
      <formula>3</formula>
    </cfRule>
  </conditionalFormatting>
  <conditionalFormatting sqref="F5">
    <cfRule type="cellIs" dxfId="13" priority="4" operator="equal">
      <formula>3</formula>
    </cfRule>
  </conditionalFormatting>
  <conditionalFormatting sqref="F6">
    <cfRule type="cellIs" dxfId="12" priority="2" operator="equal">
      <formula>3</formula>
    </cfRule>
  </conditionalFormatting>
  <conditionalFormatting sqref="AZ1:AZ1048576">
    <cfRule type="cellIs" dxfId="11" priority="1" operator="lessThan">
      <formula>0.9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text="3" id="{74E92C3C-B58F-4B91-8843-4D4BBC55B536}">
            <xm:f>NOT(ISERROR(SEARCH("3",'\Users\100464929\Documents\2021-2022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9" operator="containsText" text="3&#10;COURSE&#10;CODE" id="{9FABA873-3FF6-4954-84C7-649EBC4C1613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F7:F1048576</xm:sqref>
        </x14:conditionalFormatting>
        <x14:conditionalFormatting xmlns:xm="http://schemas.microsoft.com/office/excel/2006/main">
          <x14:cfRule type="containsText" priority="7" operator="containsText" text="3&#10;COURSE&#10;CODE" id="{4361489E-A714-498A-B01D-769FB32A8754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F2:F4</xm:sqref>
        </x14:conditionalFormatting>
        <x14:conditionalFormatting xmlns:xm="http://schemas.microsoft.com/office/excel/2006/main">
          <x14:cfRule type="containsText" priority="11" operator="containsText" text="3&#10;COURSE&#10;CODE" id="{11CC48CB-4F4E-4119-9F49-4A5395258E9E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5" operator="containsText" text="3&#10;COURSE&#10;CODE" id="{70063F18-44CC-4394-8D68-55EA59BDC2D5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containsText" priority="3" operator="containsText" text="3&#10;COURSE&#10;CODE" id="{AE45C670-3A50-4CA3-8924-BA305828A2BB}">
            <xm:f>NOT(ISERROR(SEARCH("3
COURSE
CODE",'\Users\100464929\Documents\2021-2022 SEM 1 DATA COLLECTION\[LOYALIST-SEM 1-2021-2022 FINAL DATA.xlsx]21-22 Cycle 3 approvals'!#REF!)))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"/>
  <sheetViews>
    <sheetView workbookViewId="0">
      <selection activeCell="CC5" sqref="CC5"/>
    </sheetView>
  </sheetViews>
  <sheetFormatPr defaultRowHeight="15.75" x14ac:dyDescent="0.25"/>
  <cols>
    <col min="1" max="1" width="4.42578125" style="41" customWidth="1"/>
    <col min="2" max="2" width="15" customWidth="1"/>
    <col min="3" max="3" width="3" customWidth="1"/>
    <col min="4" max="4" width="5" customWidth="1"/>
    <col min="5" max="5" width="5.85546875" customWidth="1"/>
    <col min="6" max="6" width="6.140625" customWidth="1"/>
    <col min="7" max="7" width="12" customWidth="1"/>
    <col min="8" max="8" width="6.7109375" style="67" customWidth="1"/>
    <col min="9" max="9" width="1.7109375" style="68" customWidth="1"/>
    <col min="10" max="10" width="9.28515625" hidden="1" customWidth="1"/>
    <col min="11" max="13" width="9" hidden="1" customWidth="1"/>
    <col min="14" max="14" width="8.5703125" hidden="1" customWidth="1"/>
    <col min="15" max="17" width="0" hidden="1" customWidth="1"/>
    <col min="18" max="18" width="8.5703125" hidden="1" customWidth="1"/>
    <col min="19" max="21" width="0" hidden="1" customWidth="1"/>
    <col min="22" max="22" width="8.85546875" hidden="1" customWidth="1"/>
    <col min="23" max="25" width="0" hidden="1" customWidth="1"/>
    <col min="26" max="26" width="8.42578125" hidden="1" customWidth="1"/>
    <col min="27" max="28" width="8.5703125" hidden="1" customWidth="1"/>
    <col min="29" max="29" width="9.140625" hidden="1" customWidth="1"/>
    <col min="30" max="30" width="8.42578125" hidden="1" customWidth="1"/>
    <col min="31" max="33" width="0" hidden="1" customWidth="1"/>
    <col min="34" max="34" width="10.5703125" hidden="1" customWidth="1"/>
    <col min="35" max="35" width="10" hidden="1" customWidth="1"/>
    <col min="36" max="37" width="10.5703125" hidden="1" customWidth="1"/>
    <col min="38" max="41" width="10" hidden="1" customWidth="1"/>
    <col min="42" max="42" width="10.5703125" hidden="1" customWidth="1"/>
    <col min="43" max="45" width="11" hidden="1" customWidth="1"/>
    <col min="46" max="46" width="10.5703125" hidden="1" customWidth="1"/>
    <col min="47" max="47" width="11.28515625" hidden="1" customWidth="1"/>
    <col min="48" max="48" width="2.28515625" hidden="1" customWidth="1"/>
    <col min="49" max="64" width="0" hidden="1" customWidth="1"/>
    <col min="65" max="65" width="9" hidden="1" customWidth="1"/>
    <col min="66" max="68" width="10" hidden="1" customWidth="1"/>
    <col min="69" max="69" width="2" hidden="1" customWidth="1"/>
    <col min="70" max="70" width="10.85546875" hidden="1" customWidth="1"/>
    <col min="71" max="71" width="10.140625" hidden="1" customWidth="1"/>
    <col min="72" max="72" width="10.85546875" hidden="1" customWidth="1"/>
    <col min="73" max="73" width="11" hidden="1" customWidth="1"/>
    <col min="74" max="74" width="10.85546875" hidden="1" customWidth="1"/>
    <col min="75" max="75" width="10.42578125" hidden="1" customWidth="1"/>
    <col min="76" max="76" width="10.140625" customWidth="1"/>
    <col min="78" max="78" width="11" customWidth="1"/>
  </cols>
  <sheetData>
    <row r="1" spans="1:78" ht="11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7" t="s">
        <v>8</v>
      </c>
      <c r="K1" s="8" t="s">
        <v>9</v>
      </c>
      <c r="L1" s="9" t="s">
        <v>10</v>
      </c>
      <c r="M1" s="9" t="s">
        <v>11</v>
      </c>
      <c r="N1" s="7" t="s">
        <v>12</v>
      </c>
      <c r="O1" s="8" t="s">
        <v>13</v>
      </c>
      <c r="P1" s="9" t="s">
        <v>14</v>
      </c>
      <c r="Q1" s="9" t="s">
        <v>15</v>
      </c>
      <c r="R1" s="7" t="s">
        <v>16</v>
      </c>
      <c r="S1" s="8" t="s">
        <v>17</v>
      </c>
      <c r="T1" s="9" t="s">
        <v>18</v>
      </c>
      <c r="U1" s="9" t="s">
        <v>19</v>
      </c>
      <c r="V1" s="7" t="s">
        <v>20</v>
      </c>
      <c r="W1" s="8" t="s">
        <v>21</v>
      </c>
      <c r="X1" s="9" t="s">
        <v>22</v>
      </c>
      <c r="Y1" s="9" t="s">
        <v>23</v>
      </c>
      <c r="Z1" s="7" t="s">
        <v>24</v>
      </c>
      <c r="AA1" s="8" t="s">
        <v>25</v>
      </c>
      <c r="AB1" s="9" t="s">
        <v>26</v>
      </c>
      <c r="AC1" s="9" t="s">
        <v>27</v>
      </c>
      <c r="AD1" s="7" t="s">
        <v>28</v>
      </c>
      <c r="AE1" s="8" t="s">
        <v>29</v>
      </c>
      <c r="AF1" s="9" t="s">
        <v>30</v>
      </c>
      <c r="AG1" s="9" t="s">
        <v>31</v>
      </c>
      <c r="AH1" s="7" t="s">
        <v>32</v>
      </c>
      <c r="AI1" s="8" t="s">
        <v>33</v>
      </c>
      <c r="AJ1" s="9" t="s">
        <v>34</v>
      </c>
      <c r="AK1" s="9" t="s">
        <v>35</v>
      </c>
      <c r="AL1" s="10" t="s">
        <v>36</v>
      </c>
      <c r="AM1" s="10" t="s">
        <v>37</v>
      </c>
      <c r="AN1" s="11" t="s">
        <v>38</v>
      </c>
      <c r="AO1" s="11" t="s">
        <v>39</v>
      </c>
      <c r="AP1" s="12" t="s">
        <v>40</v>
      </c>
      <c r="AQ1" s="12" t="s">
        <v>41</v>
      </c>
      <c r="AR1" s="13" t="s">
        <v>42</v>
      </c>
      <c r="AS1" s="13" t="s">
        <v>43</v>
      </c>
      <c r="AT1" s="10" t="s">
        <v>44</v>
      </c>
      <c r="AU1" s="10" t="s">
        <v>45</v>
      </c>
      <c r="AV1" s="14"/>
      <c r="AW1" s="15" t="s">
        <v>46</v>
      </c>
      <c r="AX1" s="15" t="s">
        <v>47</v>
      </c>
      <c r="AY1" s="16" t="s">
        <v>48</v>
      </c>
      <c r="AZ1" s="16" t="s">
        <v>49</v>
      </c>
      <c r="BA1" s="17" t="s">
        <v>50</v>
      </c>
      <c r="BB1" s="17" t="s">
        <v>51</v>
      </c>
      <c r="BC1" s="18" t="s">
        <v>52</v>
      </c>
      <c r="BD1" s="18" t="s">
        <v>53</v>
      </c>
      <c r="BE1" s="15" t="s">
        <v>54</v>
      </c>
      <c r="BF1" s="15" t="s">
        <v>55</v>
      </c>
      <c r="BG1" s="19" t="s">
        <v>56</v>
      </c>
      <c r="BH1" s="19" t="s">
        <v>57</v>
      </c>
      <c r="BI1" s="17" t="s">
        <v>58</v>
      </c>
      <c r="BJ1" s="17" t="s">
        <v>59</v>
      </c>
      <c r="BK1" s="13" t="s">
        <v>60</v>
      </c>
      <c r="BL1" s="13" t="s">
        <v>61</v>
      </c>
      <c r="BM1" s="15" t="s">
        <v>62</v>
      </c>
      <c r="BN1" s="15" t="s">
        <v>63</v>
      </c>
      <c r="BO1" s="20" t="s">
        <v>64</v>
      </c>
      <c r="BP1" s="20" t="s">
        <v>65</v>
      </c>
      <c r="BQ1" s="14"/>
      <c r="BR1" s="21" t="s">
        <v>66</v>
      </c>
      <c r="BS1" s="22" t="s">
        <v>67</v>
      </c>
      <c r="BT1" s="21" t="s">
        <v>68</v>
      </c>
      <c r="BU1" s="22" t="s">
        <v>69</v>
      </c>
      <c r="BV1" s="23" t="s">
        <v>70</v>
      </c>
      <c r="BW1" s="23" t="s">
        <v>71</v>
      </c>
      <c r="BX1" s="21" t="s">
        <v>72</v>
      </c>
      <c r="BY1" s="21" t="s">
        <v>73</v>
      </c>
      <c r="BZ1" s="21" t="s">
        <v>74</v>
      </c>
    </row>
    <row r="2" spans="1:78" ht="35.25" x14ac:dyDescent="0.3">
      <c r="A2" s="25" t="s">
        <v>385</v>
      </c>
      <c r="B2" s="26" t="s">
        <v>386</v>
      </c>
      <c r="C2" s="27" t="s">
        <v>387</v>
      </c>
      <c r="D2" s="27" t="s">
        <v>88</v>
      </c>
      <c r="E2" s="28" t="s">
        <v>390</v>
      </c>
      <c r="F2" s="28" t="s">
        <v>448</v>
      </c>
      <c r="G2" s="28" t="s">
        <v>449</v>
      </c>
      <c r="H2" s="47">
        <v>18</v>
      </c>
      <c r="I2" s="104"/>
      <c r="J2" s="31">
        <v>8</v>
      </c>
      <c r="K2" s="31">
        <v>9</v>
      </c>
      <c r="L2" s="105"/>
      <c r="M2" s="105"/>
      <c r="N2" s="31">
        <v>6</v>
      </c>
      <c r="O2" s="31">
        <v>2</v>
      </c>
      <c r="P2" s="105"/>
      <c r="Q2" s="105"/>
      <c r="R2" s="105"/>
      <c r="S2" s="52">
        <v>1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32">
        <f>SUM(J2+N2+R2+V2+Z2+AD2+AH2)</f>
        <v>14</v>
      </c>
      <c r="AM2" s="32">
        <f>SUM(K2+O2+S2+W2+AA2+AE2+AI2)</f>
        <v>12</v>
      </c>
      <c r="AN2" s="32">
        <f t="shared" ref="AN2:AO5" si="0">SUM(L2+P2+T2+X2+AB2+AF2+AJ2)</f>
        <v>0</v>
      </c>
      <c r="AO2" s="32">
        <f t="shared" si="0"/>
        <v>0</v>
      </c>
      <c r="AP2" s="31"/>
      <c r="AQ2" s="31"/>
      <c r="AR2" s="31"/>
      <c r="AS2" s="31"/>
      <c r="AT2" s="32">
        <f>SUM(AL2:AO2)</f>
        <v>26</v>
      </c>
      <c r="AU2" s="32">
        <v>25</v>
      </c>
      <c r="AV2" s="33"/>
      <c r="AW2" s="31">
        <v>3</v>
      </c>
      <c r="AX2" s="31">
        <v>2</v>
      </c>
      <c r="AY2" s="31">
        <v>0</v>
      </c>
      <c r="AZ2" s="31">
        <v>0</v>
      </c>
      <c r="BA2" s="31">
        <v>13</v>
      </c>
      <c r="BB2" s="31">
        <v>10</v>
      </c>
      <c r="BC2" s="31">
        <v>0</v>
      </c>
      <c r="BD2" s="31">
        <v>0</v>
      </c>
      <c r="BE2" s="31">
        <v>0</v>
      </c>
      <c r="BF2" s="31">
        <v>0</v>
      </c>
      <c r="BG2" s="31">
        <v>0</v>
      </c>
      <c r="BH2" s="31">
        <v>0</v>
      </c>
      <c r="BI2" s="31">
        <v>2</v>
      </c>
      <c r="BJ2" s="31">
        <v>3</v>
      </c>
      <c r="BK2" s="31">
        <v>0</v>
      </c>
      <c r="BL2" s="31">
        <v>0</v>
      </c>
      <c r="BM2" s="31">
        <v>0</v>
      </c>
      <c r="BN2" s="31">
        <v>0</v>
      </c>
      <c r="BO2" s="31">
        <v>0</v>
      </c>
      <c r="BP2" s="31">
        <v>0</v>
      </c>
      <c r="BQ2" s="33"/>
      <c r="BR2" s="64">
        <f t="shared" ref="BR2:BR3" si="1">SUM(AU2)</f>
        <v>25</v>
      </c>
      <c r="BS2" s="65">
        <v>25</v>
      </c>
      <c r="BT2" s="64">
        <f t="shared" ref="BT2:BT3" si="2">SUM(AU2)</f>
        <v>25</v>
      </c>
      <c r="BU2" s="65">
        <v>25</v>
      </c>
      <c r="BV2" s="65"/>
      <c r="BW2" s="65"/>
      <c r="BX2" s="106">
        <f>SUM(AT2)</f>
        <v>26</v>
      </c>
      <c r="BY2" s="106">
        <f>SUM(AU2)</f>
        <v>25</v>
      </c>
      <c r="BZ2" s="39">
        <f>SUM(AT2/H2)</f>
        <v>1.4444444444444444</v>
      </c>
    </row>
    <row r="3" spans="1:78" ht="35.25" x14ac:dyDescent="0.3">
      <c r="A3" s="25" t="s">
        <v>385</v>
      </c>
      <c r="B3" s="26" t="s">
        <v>386</v>
      </c>
      <c r="C3" s="27" t="s">
        <v>387</v>
      </c>
      <c r="D3" s="27" t="s">
        <v>88</v>
      </c>
      <c r="E3" s="28" t="s">
        <v>368</v>
      </c>
      <c r="F3" s="28" t="s">
        <v>205</v>
      </c>
      <c r="G3" s="28" t="s">
        <v>396</v>
      </c>
      <c r="H3" s="47">
        <v>17</v>
      </c>
      <c r="I3" s="107"/>
      <c r="J3" s="105"/>
      <c r="K3" s="105"/>
      <c r="L3" s="105"/>
      <c r="M3" s="105"/>
      <c r="N3" s="31">
        <v>7</v>
      </c>
      <c r="O3" s="31">
        <v>1</v>
      </c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6">
        <f>SUM(J3+N3+R3+V3+Z3+AD3+AH3)</f>
        <v>7</v>
      </c>
      <c r="AM3" s="106">
        <f>SUM(K3+O3+S3+W3+AA3+AE3+AI3)</f>
        <v>1</v>
      </c>
      <c r="AN3" s="106">
        <f t="shared" si="0"/>
        <v>0</v>
      </c>
      <c r="AO3" s="106">
        <f t="shared" si="0"/>
        <v>0</v>
      </c>
      <c r="AP3" s="31">
        <v>7</v>
      </c>
      <c r="AQ3" s="31">
        <v>1</v>
      </c>
      <c r="AR3" s="105"/>
      <c r="AS3" s="105"/>
      <c r="AT3" s="106">
        <f>SUM(AL3:AO3)</f>
        <v>8</v>
      </c>
      <c r="AU3" s="106">
        <f>SUM(AP3:AS3)</f>
        <v>8</v>
      </c>
      <c r="AV3" s="33"/>
      <c r="AW3" s="31">
        <v>3</v>
      </c>
      <c r="AX3" s="31">
        <v>1</v>
      </c>
      <c r="AY3" s="31">
        <v>0</v>
      </c>
      <c r="AZ3" s="31">
        <v>0</v>
      </c>
      <c r="BA3" s="31">
        <v>6</v>
      </c>
      <c r="BB3" s="31">
        <v>1</v>
      </c>
      <c r="BC3" s="31">
        <v>0</v>
      </c>
      <c r="BD3" s="31">
        <v>0</v>
      </c>
      <c r="BE3" s="31">
        <v>0</v>
      </c>
      <c r="BF3" s="31">
        <v>0</v>
      </c>
      <c r="BG3" s="31">
        <v>0</v>
      </c>
      <c r="BH3" s="31">
        <v>0</v>
      </c>
      <c r="BI3" s="31">
        <v>6</v>
      </c>
      <c r="BJ3" s="31">
        <v>1</v>
      </c>
      <c r="BK3" s="31">
        <v>0</v>
      </c>
      <c r="BL3" s="31">
        <v>0</v>
      </c>
      <c r="BM3" s="31">
        <v>0</v>
      </c>
      <c r="BN3" s="31">
        <v>1</v>
      </c>
      <c r="BO3" s="31">
        <v>0</v>
      </c>
      <c r="BP3" s="31">
        <v>0</v>
      </c>
      <c r="BQ3" s="33"/>
      <c r="BR3" s="108">
        <f t="shared" si="1"/>
        <v>8</v>
      </c>
      <c r="BS3" s="109">
        <v>8</v>
      </c>
      <c r="BT3" s="108">
        <f t="shared" si="2"/>
        <v>8</v>
      </c>
      <c r="BU3" s="109">
        <v>8</v>
      </c>
      <c r="BV3" s="109"/>
      <c r="BW3" s="109"/>
      <c r="BX3" s="106">
        <f>SUM(AT3)</f>
        <v>8</v>
      </c>
      <c r="BY3" s="106">
        <f>SUM(AU3)</f>
        <v>8</v>
      </c>
      <c r="BZ3" s="39">
        <f t="shared" ref="BZ3:BZ7" si="3">SUM(AT3/H3)</f>
        <v>0.47058823529411764</v>
      </c>
    </row>
    <row r="4" spans="1:78" ht="46.5" x14ac:dyDescent="0.3">
      <c r="A4" s="25" t="s">
        <v>385</v>
      </c>
      <c r="B4" s="26" t="s">
        <v>386</v>
      </c>
      <c r="C4" s="27" t="s">
        <v>387</v>
      </c>
      <c r="D4" s="27" t="s">
        <v>88</v>
      </c>
      <c r="E4" s="28" t="s">
        <v>388</v>
      </c>
      <c r="F4" s="28" t="s">
        <v>450</v>
      </c>
      <c r="G4" s="28" t="s">
        <v>451</v>
      </c>
      <c r="H4" s="47">
        <v>16</v>
      </c>
      <c r="I4" s="107"/>
      <c r="J4" s="31">
        <v>6</v>
      </c>
      <c r="K4" s="31">
        <v>2</v>
      </c>
      <c r="L4" s="105"/>
      <c r="M4" s="105"/>
      <c r="N4" s="31">
        <v>4</v>
      </c>
      <c r="O4" s="31">
        <v>7</v>
      </c>
      <c r="P4" s="105"/>
      <c r="Q4" s="105"/>
      <c r="R4" s="31">
        <v>1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6">
        <f t="shared" ref="AL4:AM5" si="4">SUM(J4+N4+R4+V4+Z4+AD4+AH4)</f>
        <v>11</v>
      </c>
      <c r="AM4" s="106">
        <f t="shared" si="4"/>
        <v>9</v>
      </c>
      <c r="AN4" s="106">
        <f t="shared" si="0"/>
        <v>0</v>
      </c>
      <c r="AO4" s="106">
        <f t="shared" si="0"/>
        <v>0</v>
      </c>
      <c r="AP4" s="31">
        <v>11</v>
      </c>
      <c r="AQ4" s="31">
        <v>9</v>
      </c>
      <c r="AR4" s="105"/>
      <c r="AS4" s="105"/>
      <c r="AT4" s="106">
        <f t="shared" ref="AT4:AT5" si="5">SUM(AL4:AO4)</f>
        <v>20</v>
      </c>
      <c r="AU4" s="106">
        <f t="shared" ref="AU4:AU5" si="6">SUM(AP4:AS4)</f>
        <v>20</v>
      </c>
      <c r="AV4" s="33"/>
      <c r="AW4" s="31">
        <v>0</v>
      </c>
      <c r="AX4" s="31">
        <v>0</v>
      </c>
      <c r="AY4" s="31">
        <v>0</v>
      </c>
      <c r="AZ4" s="31">
        <v>0</v>
      </c>
      <c r="BA4" s="31">
        <v>9</v>
      </c>
      <c r="BB4" s="31">
        <v>8</v>
      </c>
      <c r="BC4" s="31">
        <v>0</v>
      </c>
      <c r="BD4" s="31">
        <v>0</v>
      </c>
      <c r="BE4" s="31">
        <v>0</v>
      </c>
      <c r="BF4" s="31">
        <v>0</v>
      </c>
      <c r="BG4" s="31">
        <v>0</v>
      </c>
      <c r="BH4" s="31">
        <v>0</v>
      </c>
      <c r="BI4" s="31">
        <v>0</v>
      </c>
      <c r="BJ4" s="31">
        <v>0</v>
      </c>
      <c r="BK4" s="31">
        <v>0</v>
      </c>
      <c r="BL4" s="31">
        <v>0</v>
      </c>
      <c r="BM4" s="31">
        <v>0</v>
      </c>
      <c r="BN4" s="31">
        <v>0</v>
      </c>
      <c r="BO4" s="31">
        <v>0</v>
      </c>
      <c r="BP4" s="31">
        <v>0</v>
      </c>
      <c r="BQ4" s="33"/>
      <c r="BR4" s="108">
        <f t="shared" ref="BR4:BR5" si="7">SUM(AU4)</f>
        <v>20</v>
      </c>
      <c r="BS4" s="109">
        <v>20</v>
      </c>
      <c r="BT4" s="108">
        <f t="shared" ref="BT4:BT5" si="8">SUM(AU4)</f>
        <v>20</v>
      </c>
      <c r="BU4" s="109">
        <v>15</v>
      </c>
      <c r="BV4" s="109"/>
      <c r="BW4" s="109"/>
      <c r="BX4" s="106">
        <f t="shared" ref="BX4:BY4" si="9">SUM(AT4)</f>
        <v>20</v>
      </c>
      <c r="BY4" s="106">
        <f t="shared" si="9"/>
        <v>20</v>
      </c>
      <c r="BZ4" s="39">
        <f t="shared" si="3"/>
        <v>1.25</v>
      </c>
    </row>
    <row r="5" spans="1:78" ht="35.25" x14ac:dyDescent="0.3">
      <c r="A5" s="61" t="s">
        <v>227</v>
      </c>
      <c r="B5" s="63" t="s">
        <v>230</v>
      </c>
      <c r="C5" s="27" t="s">
        <v>387</v>
      </c>
      <c r="D5" s="27" t="s">
        <v>88</v>
      </c>
      <c r="E5" s="28" t="s">
        <v>454</v>
      </c>
      <c r="F5" s="28" t="s">
        <v>455</v>
      </c>
      <c r="G5" s="63" t="s">
        <v>456</v>
      </c>
      <c r="H5" s="62">
        <v>20</v>
      </c>
      <c r="I5" s="46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106">
        <f t="shared" si="4"/>
        <v>0</v>
      </c>
      <c r="AM5" s="106">
        <f t="shared" si="4"/>
        <v>0</v>
      </c>
      <c r="AN5" s="106">
        <f t="shared" si="0"/>
        <v>0</v>
      </c>
      <c r="AO5" s="106">
        <f t="shared" si="0"/>
        <v>0</v>
      </c>
      <c r="AP5" s="31"/>
      <c r="AQ5" s="31"/>
      <c r="AR5" s="31"/>
      <c r="AS5" s="31"/>
      <c r="AT5" s="106">
        <f t="shared" si="5"/>
        <v>0</v>
      </c>
      <c r="AU5" s="106">
        <f t="shared" si="6"/>
        <v>0</v>
      </c>
      <c r="AV5" s="33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3"/>
      <c r="BR5" s="108">
        <f t="shared" si="7"/>
        <v>0</v>
      </c>
      <c r="BS5" s="109"/>
      <c r="BT5" s="108">
        <f t="shared" si="8"/>
        <v>0</v>
      </c>
      <c r="BU5" s="109"/>
      <c r="BV5" s="109"/>
      <c r="BW5" s="109"/>
      <c r="BX5" s="106">
        <v>7</v>
      </c>
      <c r="BY5" s="106">
        <v>6</v>
      </c>
      <c r="BZ5" s="39">
        <f>SUM(BX5/H5)</f>
        <v>0.35</v>
      </c>
    </row>
    <row r="6" spans="1:78" ht="18.75" x14ac:dyDescent="0.3">
      <c r="A6" s="186"/>
      <c r="B6" s="113"/>
      <c r="C6" s="167"/>
      <c r="D6" s="167"/>
      <c r="E6" s="168"/>
      <c r="F6" s="168"/>
      <c r="G6" s="113" t="s">
        <v>460</v>
      </c>
      <c r="H6" s="188">
        <f>SUM(H2:H5)</f>
        <v>71</v>
      </c>
      <c r="I6" s="188">
        <f t="shared" ref="I6:BT6" si="10">SUM(I2:I5)</f>
        <v>0</v>
      </c>
      <c r="J6" s="188">
        <f t="shared" si="10"/>
        <v>14</v>
      </c>
      <c r="K6" s="188">
        <f t="shared" si="10"/>
        <v>11</v>
      </c>
      <c r="L6" s="188">
        <f t="shared" si="10"/>
        <v>0</v>
      </c>
      <c r="M6" s="188">
        <f t="shared" si="10"/>
        <v>0</v>
      </c>
      <c r="N6" s="188">
        <f t="shared" si="10"/>
        <v>17</v>
      </c>
      <c r="O6" s="188">
        <f t="shared" si="10"/>
        <v>10</v>
      </c>
      <c r="P6" s="188">
        <f t="shared" si="10"/>
        <v>0</v>
      </c>
      <c r="Q6" s="188">
        <f t="shared" si="10"/>
        <v>0</v>
      </c>
      <c r="R6" s="188">
        <f t="shared" si="10"/>
        <v>1</v>
      </c>
      <c r="S6" s="188">
        <f t="shared" si="10"/>
        <v>1</v>
      </c>
      <c r="T6" s="188">
        <f t="shared" si="10"/>
        <v>0</v>
      </c>
      <c r="U6" s="188">
        <f t="shared" si="10"/>
        <v>0</v>
      </c>
      <c r="V6" s="188">
        <f t="shared" si="10"/>
        <v>0</v>
      </c>
      <c r="W6" s="188">
        <f t="shared" si="10"/>
        <v>0</v>
      </c>
      <c r="X6" s="188">
        <f t="shared" si="10"/>
        <v>0</v>
      </c>
      <c r="Y6" s="188">
        <f t="shared" si="10"/>
        <v>0</v>
      </c>
      <c r="Z6" s="188">
        <f t="shared" si="10"/>
        <v>0</v>
      </c>
      <c r="AA6" s="188">
        <f t="shared" si="10"/>
        <v>0</v>
      </c>
      <c r="AB6" s="188">
        <f t="shared" si="10"/>
        <v>0</v>
      </c>
      <c r="AC6" s="188">
        <f t="shared" si="10"/>
        <v>0</v>
      </c>
      <c r="AD6" s="188">
        <f t="shared" si="10"/>
        <v>0</v>
      </c>
      <c r="AE6" s="188">
        <f t="shared" si="10"/>
        <v>0</v>
      </c>
      <c r="AF6" s="188">
        <f t="shared" si="10"/>
        <v>0</v>
      </c>
      <c r="AG6" s="188">
        <f t="shared" si="10"/>
        <v>0</v>
      </c>
      <c r="AH6" s="188">
        <f t="shared" si="10"/>
        <v>0</v>
      </c>
      <c r="AI6" s="188">
        <f t="shared" si="10"/>
        <v>0</v>
      </c>
      <c r="AJ6" s="188">
        <f t="shared" si="10"/>
        <v>0</v>
      </c>
      <c r="AK6" s="188">
        <f t="shared" si="10"/>
        <v>0</v>
      </c>
      <c r="AL6" s="188">
        <f t="shared" si="10"/>
        <v>32</v>
      </c>
      <c r="AM6" s="188">
        <f t="shared" si="10"/>
        <v>22</v>
      </c>
      <c r="AN6" s="188">
        <f t="shared" si="10"/>
        <v>0</v>
      </c>
      <c r="AO6" s="188">
        <f t="shared" si="10"/>
        <v>0</v>
      </c>
      <c r="AP6" s="188">
        <f t="shared" si="10"/>
        <v>18</v>
      </c>
      <c r="AQ6" s="188">
        <f t="shared" si="10"/>
        <v>10</v>
      </c>
      <c r="AR6" s="188">
        <f t="shared" si="10"/>
        <v>0</v>
      </c>
      <c r="AS6" s="188">
        <f t="shared" si="10"/>
        <v>0</v>
      </c>
      <c r="AT6" s="188">
        <f t="shared" si="10"/>
        <v>54</v>
      </c>
      <c r="AU6" s="188">
        <f t="shared" si="10"/>
        <v>53</v>
      </c>
      <c r="AV6" s="188">
        <f t="shared" si="10"/>
        <v>0</v>
      </c>
      <c r="AW6" s="188">
        <f t="shared" si="10"/>
        <v>6</v>
      </c>
      <c r="AX6" s="188">
        <f t="shared" si="10"/>
        <v>3</v>
      </c>
      <c r="AY6" s="188">
        <f t="shared" si="10"/>
        <v>0</v>
      </c>
      <c r="AZ6" s="188">
        <f t="shared" si="10"/>
        <v>0</v>
      </c>
      <c r="BA6" s="188">
        <f t="shared" si="10"/>
        <v>28</v>
      </c>
      <c r="BB6" s="188">
        <f t="shared" si="10"/>
        <v>19</v>
      </c>
      <c r="BC6" s="188">
        <f t="shared" si="10"/>
        <v>0</v>
      </c>
      <c r="BD6" s="188">
        <f t="shared" si="10"/>
        <v>0</v>
      </c>
      <c r="BE6" s="188">
        <f t="shared" si="10"/>
        <v>0</v>
      </c>
      <c r="BF6" s="188">
        <f t="shared" si="10"/>
        <v>0</v>
      </c>
      <c r="BG6" s="188">
        <f t="shared" si="10"/>
        <v>0</v>
      </c>
      <c r="BH6" s="188">
        <f t="shared" si="10"/>
        <v>0</v>
      </c>
      <c r="BI6" s="188">
        <f t="shared" si="10"/>
        <v>8</v>
      </c>
      <c r="BJ6" s="188">
        <f t="shared" si="10"/>
        <v>4</v>
      </c>
      <c r="BK6" s="188">
        <f t="shared" si="10"/>
        <v>0</v>
      </c>
      <c r="BL6" s="188">
        <f t="shared" si="10"/>
        <v>0</v>
      </c>
      <c r="BM6" s="188">
        <f t="shared" si="10"/>
        <v>0</v>
      </c>
      <c r="BN6" s="188">
        <f t="shared" si="10"/>
        <v>1</v>
      </c>
      <c r="BO6" s="188">
        <f t="shared" si="10"/>
        <v>0</v>
      </c>
      <c r="BP6" s="188">
        <f t="shared" si="10"/>
        <v>0</v>
      </c>
      <c r="BQ6" s="188">
        <f t="shared" si="10"/>
        <v>0</v>
      </c>
      <c r="BR6" s="188">
        <f t="shared" si="10"/>
        <v>53</v>
      </c>
      <c r="BS6" s="188">
        <f t="shared" si="10"/>
        <v>53</v>
      </c>
      <c r="BT6" s="188">
        <f t="shared" si="10"/>
        <v>53</v>
      </c>
      <c r="BU6" s="188">
        <f t="shared" ref="BU6:BY6" si="11">SUM(BU2:BU5)</f>
        <v>48</v>
      </c>
      <c r="BV6" s="188">
        <f t="shared" si="11"/>
        <v>0</v>
      </c>
      <c r="BW6" s="188">
        <f t="shared" si="11"/>
        <v>0</v>
      </c>
      <c r="BX6" s="188">
        <f t="shared" si="11"/>
        <v>61</v>
      </c>
      <c r="BY6" s="188">
        <f t="shared" si="11"/>
        <v>59</v>
      </c>
      <c r="BZ6" s="116">
        <f>SUM(BX6/H6)</f>
        <v>0.85915492957746475</v>
      </c>
    </row>
    <row r="7" spans="1:78" ht="35.25" x14ac:dyDescent="0.3">
      <c r="A7" s="25" t="s">
        <v>385</v>
      </c>
      <c r="B7" s="26" t="s">
        <v>386</v>
      </c>
      <c r="C7" s="27" t="s">
        <v>387</v>
      </c>
      <c r="D7" s="27" t="s">
        <v>127</v>
      </c>
      <c r="E7" s="28" t="s">
        <v>452</v>
      </c>
      <c r="F7" s="28" t="s">
        <v>453</v>
      </c>
      <c r="G7" s="28" t="s">
        <v>449</v>
      </c>
      <c r="H7" s="47">
        <v>24</v>
      </c>
      <c r="I7" s="46"/>
      <c r="J7" s="31">
        <v>1</v>
      </c>
      <c r="K7" s="31">
        <v>1</v>
      </c>
      <c r="L7" s="105"/>
      <c r="M7" s="105"/>
      <c r="N7" s="105"/>
      <c r="O7" s="31">
        <v>7</v>
      </c>
      <c r="P7" s="105"/>
      <c r="Q7" s="105"/>
      <c r="R7" s="105"/>
      <c r="S7" s="31">
        <v>1</v>
      </c>
      <c r="T7" s="105"/>
      <c r="U7" s="31">
        <v>1</v>
      </c>
      <c r="V7" s="105"/>
      <c r="W7" s="105"/>
      <c r="X7" s="105"/>
      <c r="Y7" s="105"/>
      <c r="Z7" s="105"/>
      <c r="AA7" s="105"/>
      <c r="AB7" s="105"/>
      <c r="AC7" s="105"/>
      <c r="AD7" s="105"/>
      <c r="AE7" s="31">
        <v>2</v>
      </c>
      <c r="AF7" s="105"/>
      <c r="AG7" s="105"/>
      <c r="AH7" s="105"/>
      <c r="AI7" s="105"/>
      <c r="AJ7" s="105"/>
      <c r="AK7" s="105"/>
      <c r="AL7" s="106">
        <f>SUM(J7+N7+R7+V7+Z7+AD7+AH7)</f>
        <v>1</v>
      </c>
      <c r="AM7" s="106">
        <f>SUM(K7+O7+S7+W7+AA7+AE7+AI7)</f>
        <v>11</v>
      </c>
      <c r="AN7" s="106">
        <f>SUM(L7+P7+T7+X7+AB7+AF7+AJ7)</f>
        <v>0</v>
      </c>
      <c r="AO7" s="106">
        <f>SUM(M7+Q7+U7+Y7+AC7+AG7+AK7)</f>
        <v>1</v>
      </c>
      <c r="AP7" s="31"/>
      <c r="AQ7" s="31"/>
      <c r="AR7" s="31"/>
      <c r="AS7" s="31"/>
      <c r="AT7" s="106">
        <f>SUM(AL7:AO7)</f>
        <v>13</v>
      </c>
      <c r="AU7" s="106">
        <v>7</v>
      </c>
      <c r="AV7" s="33"/>
      <c r="AW7" s="31">
        <v>0</v>
      </c>
      <c r="AX7" s="31">
        <v>1</v>
      </c>
      <c r="AY7" s="31">
        <v>0</v>
      </c>
      <c r="AZ7" s="31">
        <v>0</v>
      </c>
      <c r="BA7" s="31">
        <v>1</v>
      </c>
      <c r="BB7" s="31">
        <v>11</v>
      </c>
      <c r="BC7" s="31">
        <v>0</v>
      </c>
      <c r="BD7" s="31">
        <v>1</v>
      </c>
      <c r="BE7" s="31">
        <v>1</v>
      </c>
      <c r="BF7" s="31">
        <v>4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3"/>
      <c r="BR7" s="108">
        <f>SUM(AU7)</f>
        <v>7</v>
      </c>
      <c r="BS7" s="109">
        <v>5</v>
      </c>
      <c r="BT7" s="108">
        <f>SUM(AU7)</f>
        <v>7</v>
      </c>
      <c r="BU7" s="110">
        <v>5</v>
      </c>
      <c r="BV7" s="109"/>
      <c r="BW7" s="109"/>
      <c r="BX7" s="106">
        <f>SUM(AT7)</f>
        <v>13</v>
      </c>
      <c r="BY7" s="106">
        <f>SUM(AU7)</f>
        <v>7</v>
      </c>
      <c r="BZ7" s="39">
        <f t="shared" si="3"/>
        <v>0.54166666666666663</v>
      </c>
    </row>
    <row r="8" spans="1:78" ht="18.75" x14ac:dyDescent="0.3">
      <c r="A8" s="186"/>
      <c r="B8" s="113"/>
      <c r="C8" s="167"/>
      <c r="D8" s="167"/>
      <c r="E8" s="168"/>
      <c r="F8" s="168"/>
      <c r="G8" s="113" t="s">
        <v>127</v>
      </c>
      <c r="H8" s="188">
        <f>SUM(H7)</f>
        <v>24</v>
      </c>
      <c r="I8" s="188">
        <f t="shared" ref="I8:BT8" si="12">SUM(I7)</f>
        <v>0</v>
      </c>
      <c r="J8" s="188">
        <f t="shared" si="12"/>
        <v>1</v>
      </c>
      <c r="K8" s="188">
        <f t="shared" si="12"/>
        <v>1</v>
      </c>
      <c r="L8" s="188">
        <f t="shared" si="12"/>
        <v>0</v>
      </c>
      <c r="M8" s="188">
        <f t="shared" si="12"/>
        <v>0</v>
      </c>
      <c r="N8" s="188">
        <f t="shared" si="12"/>
        <v>0</v>
      </c>
      <c r="O8" s="188">
        <f t="shared" si="12"/>
        <v>7</v>
      </c>
      <c r="P8" s="188">
        <f t="shared" si="12"/>
        <v>0</v>
      </c>
      <c r="Q8" s="188">
        <f t="shared" si="12"/>
        <v>0</v>
      </c>
      <c r="R8" s="188">
        <f t="shared" si="12"/>
        <v>0</v>
      </c>
      <c r="S8" s="188">
        <f t="shared" si="12"/>
        <v>1</v>
      </c>
      <c r="T8" s="188">
        <f t="shared" si="12"/>
        <v>0</v>
      </c>
      <c r="U8" s="188">
        <f t="shared" si="12"/>
        <v>1</v>
      </c>
      <c r="V8" s="188">
        <f t="shared" si="12"/>
        <v>0</v>
      </c>
      <c r="W8" s="188">
        <f t="shared" si="12"/>
        <v>0</v>
      </c>
      <c r="X8" s="188">
        <f t="shared" si="12"/>
        <v>0</v>
      </c>
      <c r="Y8" s="188">
        <f t="shared" si="12"/>
        <v>0</v>
      </c>
      <c r="Z8" s="188">
        <f t="shared" si="12"/>
        <v>0</v>
      </c>
      <c r="AA8" s="188">
        <f t="shared" si="12"/>
        <v>0</v>
      </c>
      <c r="AB8" s="188">
        <f t="shared" si="12"/>
        <v>0</v>
      </c>
      <c r="AC8" s="188">
        <f t="shared" si="12"/>
        <v>0</v>
      </c>
      <c r="AD8" s="188">
        <f t="shared" si="12"/>
        <v>0</v>
      </c>
      <c r="AE8" s="188">
        <f t="shared" si="12"/>
        <v>2</v>
      </c>
      <c r="AF8" s="188">
        <f t="shared" si="12"/>
        <v>0</v>
      </c>
      <c r="AG8" s="188">
        <f t="shared" si="12"/>
        <v>0</v>
      </c>
      <c r="AH8" s="188">
        <f t="shared" si="12"/>
        <v>0</v>
      </c>
      <c r="AI8" s="188">
        <f t="shared" si="12"/>
        <v>0</v>
      </c>
      <c r="AJ8" s="188">
        <f t="shared" si="12"/>
        <v>0</v>
      </c>
      <c r="AK8" s="188">
        <f t="shared" si="12"/>
        <v>0</v>
      </c>
      <c r="AL8" s="188">
        <f t="shared" si="12"/>
        <v>1</v>
      </c>
      <c r="AM8" s="188">
        <f t="shared" si="12"/>
        <v>11</v>
      </c>
      <c r="AN8" s="188">
        <f t="shared" si="12"/>
        <v>0</v>
      </c>
      <c r="AO8" s="188">
        <f t="shared" si="12"/>
        <v>1</v>
      </c>
      <c r="AP8" s="188">
        <f t="shared" si="12"/>
        <v>0</v>
      </c>
      <c r="AQ8" s="188">
        <f t="shared" si="12"/>
        <v>0</v>
      </c>
      <c r="AR8" s="188">
        <f t="shared" si="12"/>
        <v>0</v>
      </c>
      <c r="AS8" s="188">
        <f t="shared" si="12"/>
        <v>0</v>
      </c>
      <c r="AT8" s="188">
        <f t="shared" si="12"/>
        <v>13</v>
      </c>
      <c r="AU8" s="188">
        <f t="shared" si="12"/>
        <v>7</v>
      </c>
      <c r="AV8" s="188">
        <f t="shared" si="12"/>
        <v>0</v>
      </c>
      <c r="AW8" s="188">
        <f t="shared" si="12"/>
        <v>0</v>
      </c>
      <c r="AX8" s="188">
        <f t="shared" si="12"/>
        <v>1</v>
      </c>
      <c r="AY8" s="188">
        <f t="shared" si="12"/>
        <v>0</v>
      </c>
      <c r="AZ8" s="188">
        <f t="shared" si="12"/>
        <v>0</v>
      </c>
      <c r="BA8" s="188">
        <f t="shared" si="12"/>
        <v>1</v>
      </c>
      <c r="BB8" s="188">
        <f t="shared" si="12"/>
        <v>11</v>
      </c>
      <c r="BC8" s="188">
        <f t="shared" si="12"/>
        <v>0</v>
      </c>
      <c r="BD8" s="188">
        <f t="shared" si="12"/>
        <v>1</v>
      </c>
      <c r="BE8" s="188">
        <f t="shared" si="12"/>
        <v>1</v>
      </c>
      <c r="BF8" s="188">
        <f t="shared" si="12"/>
        <v>4</v>
      </c>
      <c r="BG8" s="188">
        <f t="shared" si="12"/>
        <v>0</v>
      </c>
      <c r="BH8" s="188">
        <f t="shared" si="12"/>
        <v>0</v>
      </c>
      <c r="BI8" s="188">
        <f t="shared" si="12"/>
        <v>0</v>
      </c>
      <c r="BJ8" s="188">
        <f t="shared" si="12"/>
        <v>0</v>
      </c>
      <c r="BK8" s="188">
        <f t="shared" si="12"/>
        <v>0</v>
      </c>
      <c r="BL8" s="188">
        <f t="shared" si="12"/>
        <v>0</v>
      </c>
      <c r="BM8" s="188">
        <f t="shared" si="12"/>
        <v>0</v>
      </c>
      <c r="BN8" s="188">
        <f t="shared" si="12"/>
        <v>0</v>
      </c>
      <c r="BO8" s="188">
        <f t="shared" si="12"/>
        <v>0</v>
      </c>
      <c r="BP8" s="188">
        <f t="shared" si="12"/>
        <v>0</v>
      </c>
      <c r="BQ8" s="188">
        <f t="shared" si="12"/>
        <v>0</v>
      </c>
      <c r="BR8" s="188">
        <f t="shared" si="12"/>
        <v>7</v>
      </c>
      <c r="BS8" s="188">
        <f t="shared" si="12"/>
        <v>5</v>
      </c>
      <c r="BT8" s="188">
        <f t="shared" si="12"/>
        <v>7</v>
      </c>
      <c r="BU8" s="188">
        <f t="shared" ref="BU8:BY8" si="13">SUM(BU7)</f>
        <v>5</v>
      </c>
      <c r="BV8" s="188">
        <f t="shared" si="13"/>
        <v>0</v>
      </c>
      <c r="BW8" s="188">
        <f t="shared" si="13"/>
        <v>0</v>
      </c>
      <c r="BX8" s="188">
        <f t="shared" si="13"/>
        <v>13</v>
      </c>
      <c r="BY8" s="188">
        <f t="shared" si="13"/>
        <v>7</v>
      </c>
      <c r="BZ8" s="189">
        <v>0.54</v>
      </c>
    </row>
  </sheetData>
  <conditionalFormatting sqref="F1:F1048576">
    <cfRule type="cellIs" dxfId="4" priority="2" operator="equal">
      <formula>3</formula>
    </cfRule>
  </conditionalFormatting>
  <conditionalFormatting sqref="F1">
    <cfRule type="containsText" dxfId="3" priority="4" operator="containsText" text="3">
      <formula>NOT(ISERROR(SEARCH("3",#REF!)))</formula>
    </cfRule>
  </conditionalFormatting>
  <conditionalFormatting sqref="F1 F1048295:F1048576">
    <cfRule type="containsText" dxfId="2" priority="3" operator="containsText" text="3&#10;COURSE&#10;CODE">
      <formula>NOT(ISERROR(SEARCH("3
COURSE
CODE",#REF!)))</formula>
    </cfRule>
  </conditionalFormatting>
  <conditionalFormatting sqref="F2:F1048294">
    <cfRule type="containsText" dxfId="1" priority="5" operator="containsText" text="3&#10;COURSE&#10;CODE">
      <formula>NOT(ISERROR(SEARCH("3
COURSE
CODE",#REF!)))</formula>
    </cfRule>
  </conditionalFormatting>
  <conditionalFormatting sqref="BZ1:BZ1048576">
    <cfRule type="cellIs" dxfId="0" priority="1" operator="lessThan"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Durham C - Sem 1</vt:lpstr>
      <vt:lpstr>Durham C - Sem 2</vt:lpstr>
      <vt:lpstr>Fleming C - Sem 1</vt:lpstr>
      <vt:lpstr>Fleming C - Sem 2</vt:lpstr>
      <vt:lpstr>Loyalist C - Sem 1</vt:lpstr>
      <vt:lpstr>Loyalist C - Sem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2022-11-04T13:24:51Z</dcterms:created>
  <dcterms:modified xsi:type="dcterms:W3CDTF">2022-12-07T13:20:22Z</dcterms:modified>
</cp:coreProperties>
</file>